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1760" windowHeight="5520" firstSheet="2" activeTab="2"/>
  </bookViews>
  <sheets>
    <sheet name="05DH_ĐMT" sheetId="1" r:id="rId1"/>
    <sheet name="05ĐH_ĐKT" sheetId="2" r:id="rId2"/>
    <sheet name="05ĐH_BĐKH" sheetId="7" r:id="rId3"/>
  </sheets>
  <calcPr calcId="144525"/>
</workbook>
</file>

<file path=xl/calcChain.xml><?xml version="1.0" encoding="utf-8"?>
<calcChain xmlns="http://schemas.openxmlformats.org/spreadsheetml/2006/main">
  <c r="I22" i="7" l="1"/>
  <c r="I26" i="7"/>
  <c r="I27" i="7"/>
  <c r="I29" i="7"/>
  <c r="I30" i="7"/>
  <c r="I33" i="7"/>
  <c r="I34" i="7"/>
  <c r="I37" i="7"/>
  <c r="I39" i="7"/>
  <c r="I42" i="7"/>
  <c r="I44" i="7"/>
  <c r="G16" i="7" l="1"/>
  <c r="I16" i="7" s="1"/>
  <c r="G17" i="7"/>
  <c r="I17" i="7" s="1"/>
  <c r="G18" i="7"/>
  <c r="I18" i="7" s="1"/>
  <c r="G19" i="7"/>
  <c r="I19" i="7" s="1"/>
  <c r="G20" i="7"/>
  <c r="I20" i="7" s="1"/>
  <c r="G21" i="7"/>
  <c r="I21" i="7" s="1"/>
  <c r="G23" i="7"/>
  <c r="I23" i="7" s="1"/>
  <c r="G24" i="7"/>
  <c r="I24" i="7" s="1"/>
  <c r="G25" i="7"/>
  <c r="I25" i="7" s="1"/>
  <c r="G28" i="7"/>
  <c r="I28" i="7" s="1"/>
  <c r="G31" i="7"/>
  <c r="I31" i="7" s="1"/>
  <c r="G32" i="7"/>
  <c r="I32" i="7" s="1"/>
  <c r="G35" i="7"/>
  <c r="I35" i="7" s="1"/>
  <c r="G36" i="7"/>
  <c r="I36" i="7" s="1"/>
  <c r="G38" i="7"/>
  <c r="I38" i="7" s="1"/>
  <c r="G40" i="7"/>
  <c r="I40" i="7" s="1"/>
  <c r="G41" i="7"/>
  <c r="I41" i="7" s="1"/>
  <c r="G43" i="7"/>
  <c r="I43" i="7" s="1"/>
  <c r="G15" i="7"/>
  <c r="I15" i="7" s="1"/>
  <c r="D50" i="7"/>
  <c r="D48" i="7"/>
  <c r="D47" i="7"/>
  <c r="A46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D46" i="7" l="1"/>
  <c r="G47" i="7" s="1"/>
  <c r="G48" i="7" l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E55" i="2" l="1"/>
  <c r="A51" i="2"/>
  <c r="G49" i="2"/>
  <c r="H49" i="2" s="1"/>
  <c r="G15" i="2"/>
  <c r="D53" i="2" s="1"/>
  <c r="D52" i="2" l="1"/>
  <c r="H15" i="2"/>
  <c r="D51" i="2" s="1"/>
  <c r="E53" i="2" s="1"/>
  <c r="E55" i="1"/>
  <c r="A51" i="1"/>
  <c r="H49" i="1"/>
  <c r="G49" i="1"/>
  <c r="G48" i="1"/>
  <c r="H48" i="1" s="1"/>
  <c r="H47" i="1"/>
  <c r="G47" i="1"/>
  <c r="G46" i="1"/>
  <c r="H46" i="1" s="1"/>
  <c r="H45" i="1"/>
  <c r="G45" i="1"/>
  <c r="G44" i="1"/>
  <c r="H44" i="1" s="1"/>
  <c r="H43" i="1"/>
  <c r="G43" i="1"/>
  <c r="G42" i="1"/>
  <c r="H42" i="1" s="1"/>
  <c r="H41" i="1"/>
  <c r="G41" i="1"/>
  <c r="G40" i="1"/>
  <c r="H40" i="1" s="1"/>
  <c r="H39" i="1"/>
  <c r="G39" i="1"/>
  <c r="G38" i="1"/>
  <c r="H38" i="1" s="1"/>
  <c r="H37" i="1"/>
  <c r="G37" i="1"/>
  <c r="G36" i="1"/>
  <c r="H36" i="1" s="1"/>
  <c r="H35" i="1"/>
  <c r="G35" i="1"/>
  <c r="G34" i="1"/>
  <c r="H34" i="1" s="1"/>
  <c r="H33" i="1"/>
  <c r="G33" i="1"/>
  <c r="G32" i="1"/>
  <c r="H32" i="1" s="1"/>
  <c r="H31" i="1"/>
  <c r="G31" i="1"/>
  <c r="G30" i="1"/>
  <c r="H30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H22" i="1" s="1"/>
  <c r="H21" i="1"/>
  <c r="G21" i="1"/>
  <c r="G20" i="1"/>
  <c r="H20" i="1" s="1"/>
  <c r="H19" i="1"/>
  <c r="G19" i="1"/>
  <c r="G18" i="1"/>
  <c r="H18" i="1" s="1"/>
  <c r="H17" i="1"/>
  <c r="G17" i="1"/>
  <c r="G16" i="1"/>
  <c r="H16" i="1" s="1"/>
  <c r="H15" i="1"/>
  <c r="G15" i="1"/>
  <c r="D53" i="1" s="1"/>
  <c r="E52" i="2" l="1"/>
  <c r="D51" i="1"/>
  <c r="E53" i="1" s="1"/>
  <c r="D52" i="1"/>
  <c r="E52" i="1" l="1"/>
</calcChain>
</file>

<file path=xl/sharedStrings.xml><?xml version="1.0" encoding="utf-8"?>
<sst xmlns="http://schemas.openxmlformats.org/spreadsheetml/2006/main" count="357" uniqueCount="279">
  <si>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</si>
  <si>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</si>
  <si>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</si>
  <si>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</si>
  <si>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</si>
  <si>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</si>
  <si>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</si>
  <si>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</si>
  <si>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</si>
  <si>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</si>
  <si>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</si>
  <si>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</si>
  <si>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</si>
  <si>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</si>
  <si>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</si>
  <si>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</si>
  <si>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</si>
  <si>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</si>
  <si>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</si>
  <si>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</si>
  <si>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</si>
  <si>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</si>
  <si>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</si>
  <si>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</si>
  <si>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</si>
  <si>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Hiếu</t>
  </si>
  <si>
    <t>Huy</t>
  </si>
  <si>
    <t>Lợi</t>
  </si>
  <si>
    <t>Thanh</t>
  </si>
  <si>
    <t>Bảo</t>
  </si>
  <si>
    <t>Nguyễn Thị Thanh</t>
  </si>
  <si>
    <t>Đạt</t>
  </si>
  <si>
    <t>Nguyễn Minh</t>
  </si>
  <si>
    <t>Khoa</t>
  </si>
  <si>
    <t>Nguyễn Thanh</t>
  </si>
  <si>
    <t>Trọng</t>
  </si>
  <si>
    <t>Hiền</t>
  </si>
  <si>
    <t>Linh</t>
  </si>
  <si>
    <t>Nguyễn Hoàng</t>
  </si>
  <si>
    <t>Minh</t>
  </si>
  <si>
    <t>Như</t>
  </si>
  <si>
    <t>Phương</t>
  </si>
  <si>
    <t>Quang</t>
  </si>
  <si>
    <t>Thảo</t>
  </si>
  <si>
    <t>An</t>
  </si>
  <si>
    <t>Hân</t>
  </si>
  <si>
    <t>Ngân</t>
  </si>
  <si>
    <t>Trâm</t>
  </si>
  <si>
    <t xml:space="preserve">KHOA LUẬT VÀ LÝ LUẬN CHÍNH TRỊ </t>
  </si>
  <si>
    <t>Duy</t>
  </si>
  <si>
    <t>Lý</t>
  </si>
  <si>
    <t>Sang</t>
  </si>
  <si>
    <t>Thủy</t>
  </si>
  <si>
    <t>ĐLCM ĐCS VN</t>
  </si>
  <si>
    <t>I</t>
  </si>
  <si>
    <t>05ĐH_ĐKT</t>
  </si>
  <si>
    <t>HỒ NGỌC VINH</t>
  </si>
  <si>
    <t>05ĐH_ĐMT</t>
  </si>
  <si>
    <t>Nguyễn Thị Kim</t>
  </si>
  <si>
    <t>Dung</t>
  </si>
  <si>
    <t>Huyền</t>
  </si>
  <si>
    <t>Ngọc</t>
  </si>
  <si>
    <t>Hằng</t>
  </si>
  <si>
    <t>Nhi</t>
  </si>
  <si>
    <t>Phúc</t>
  </si>
  <si>
    <t>Nguyễn Hoài</t>
  </si>
  <si>
    <t>Nguyễn Ngọc</t>
  </si>
  <si>
    <t>Hạnh</t>
  </si>
  <si>
    <t>Tiên</t>
  </si>
  <si>
    <t>Tư</t>
  </si>
  <si>
    <t>Lê Công</t>
  </si>
  <si>
    <t>Duyên</t>
  </si>
  <si>
    <t>Lệ</t>
  </si>
  <si>
    <t>Lê Minh</t>
  </si>
  <si>
    <t>Tấn</t>
  </si>
  <si>
    <t>Thịnh</t>
  </si>
  <si>
    <t>Lam</t>
  </si>
  <si>
    <t>My</t>
  </si>
  <si>
    <t>Vân</t>
  </si>
  <si>
    <t>Xuân</t>
  </si>
  <si>
    <t>Nguyễn Thị</t>
  </si>
  <si>
    <t>Giang</t>
  </si>
  <si>
    <t>Lâm</t>
  </si>
  <si>
    <t>Trân</t>
  </si>
  <si>
    <t>Văn</t>
  </si>
  <si>
    <t>Ý</t>
  </si>
  <si>
    <t>Nguyễn Thu</t>
  </si>
  <si>
    <t>Huỳnh Thị Kim</t>
  </si>
  <si>
    <t>Võ Minh</t>
  </si>
  <si>
    <t>0550100001</t>
  </si>
  <si>
    <t>Nguyễn Thị Thu</t>
  </si>
  <si>
    <t>0550100002</t>
  </si>
  <si>
    <t>Phan Tam</t>
  </si>
  <si>
    <t>0550100003</t>
  </si>
  <si>
    <t>Đặng Nguyễn Hà</t>
  </si>
  <si>
    <t>0550100004</t>
  </si>
  <si>
    <t>Phan Thanh</t>
  </si>
  <si>
    <t>Cao</t>
  </si>
  <si>
    <t>0550100006</t>
  </si>
  <si>
    <t>Nguyễn Xuân</t>
  </si>
  <si>
    <t>0550100007</t>
  </si>
  <si>
    <t>Lê Thị Thảo</t>
  </si>
  <si>
    <t>0550100010</t>
  </si>
  <si>
    <t>Nguyễn Thị Châu</t>
  </si>
  <si>
    <t>0550100011</t>
  </si>
  <si>
    <t>Nguyễn Thị Ngọc</t>
  </si>
  <si>
    <t>Hà</t>
  </si>
  <si>
    <t>0550100015</t>
  </si>
  <si>
    <t>0550100017</t>
  </si>
  <si>
    <t>Trương Tấn</t>
  </si>
  <si>
    <t>0550100018</t>
  </si>
  <si>
    <t>Lê Văn</t>
  </si>
  <si>
    <t>0550100020</t>
  </si>
  <si>
    <t>Dương Gia</t>
  </si>
  <si>
    <t>Huệ</t>
  </si>
  <si>
    <t>0550100024</t>
  </si>
  <si>
    <t>Phạm Thị Ngọc</t>
  </si>
  <si>
    <t>0550100027</t>
  </si>
  <si>
    <t>Châu Hạ</t>
  </si>
  <si>
    <t>0550100028</t>
  </si>
  <si>
    <t>Trần Nguyễn Vũ</t>
  </si>
  <si>
    <t>0550100029</t>
  </si>
  <si>
    <t>Nguyễn Thị Mỹ</t>
  </si>
  <si>
    <t>0550100031</t>
  </si>
  <si>
    <t>Lê Hữu Trọng</t>
  </si>
  <si>
    <t>0550100033</t>
  </si>
  <si>
    <t>Trần Thiên</t>
  </si>
  <si>
    <t>0550100041</t>
  </si>
  <si>
    <t>Bùi Thị Kim</t>
  </si>
  <si>
    <t>0550100042</t>
  </si>
  <si>
    <t>0550100044</t>
  </si>
  <si>
    <t>0550100045</t>
  </si>
  <si>
    <t>0550100046</t>
  </si>
  <si>
    <t>Ngô Thành</t>
  </si>
  <si>
    <t>Sự</t>
  </si>
  <si>
    <t>0550100048</t>
  </si>
  <si>
    <t>0550100050</t>
  </si>
  <si>
    <t>0550100053</t>
  </si>
  <si>
    <t>Lê Quang</t>
  </si>
  <si>
    <t>0550100055</t>
  </si>
  <si>
    <t>Lê Thị Diểm</t>
  </si>
  <si>
    <t>Thúy</t>
  </si>
  <si>
    <t>0550100057</t>
  </si>
  <si>
    <t>Huỳnh Thị Thu</t>
  </si>
  <si>
    <t>0550100065</t>
  </si>
  <si>
    <t>Tuyến</t>
  </si>
  <si>
    <t>0550100005</t>
  </si>
  <si>
    <t>Trần Huỳnh Phương</t>
  </si>
  <si>
    <t>Du</t>
  </si>
  <si>
    <t>0550100008</t>
  </si>
  <si>
    <t>Lý Tùng</t>
  </si>
  <si>
    <t>0550100012</t>
  </si>
  <si>
    <t>Lê Nguyễn Thanh</t>
  </si>
  <si>
    <t>0550100013</t>
  </si>
  <si>
    <t>Phùng Ngọc</t>
  </si>
  <si>
    <t>0550100016</t>
  </si>
  <si>
    <t>Đào Kim</t>
  </si>
  <si>
    <t>0550100023</t>
  </si>
  <si>
    <t>Hình Hoàng</t>
  </si>
  <si>
    <t>0550100025</t>
  </si>
  <si>
    <t>Đặng Thị Tiết</t>
  </si>
  <si>
    <t>Kha</t>
  </si>
  <si>
    <t>0550100026</t>
  </si>
  <si>
    <t>Nguyễn Đăng</t>
  </si>
  <si>
    <t>0550100030</t>
  </si>
  <si>
    <t>Mai Thị Khánh</t>
  </si>
  <si>
    <t>Loan</t>
  </si>
  <si>
    <t>0550100034</t>
  </si>
  <si>
    <t>0550100035</t>
  </si>
  <si>
    <t>Tăng Bảo</t>
  </si>
  <si>
    <t>0550100036</t>
  </si>
  <si>
    <t>Nguyễn Kim</t>
  </si>
  <si>
    <t>0550100037</t>
  </si>
  <si>
    <t>0550100038</t>
  </si>
  <si>
    <t>Ngô Thị</t>
  </si>
  <si>
    <t>0550100039</t>
  </si>
  <si>
    <t>Châu Quỳnh</t>
  </si>
  <si>
    <t>0550100040</t>
  </si>
  <si>
    <t>Lê Hùng</t>
  </si>
  <si>
    <t>Phong</t>
  </si>
  <si>
    <t>0550100047</t>
  </si>
  <si>
    <t>0550100049</t>
  </si>
  <si>
    <t>Phạm Thị Thu</t>
  </si>
  <si>
    <t>0550100051</t>
  </si>
  <si>
    <t>Huỳnh Đặng</t>
  </si>
  <si>
    <t>0550100052</t>
  </si>
  <si>
    <t>Phạm Đăng</t>
  </si>
  <si>
    <t>Thi</t>
  </si>
  <si>
    <t>0550100054</t>
  </si>
  <si>
    <t>Nguyễn Phùng</t>
  </si>
  <si>
    <t>0550100056</t>
  </si>
  <si>
    <t>0550100059</t>
  </si>
  <si>
    <t>Tiến</t>
  </si>
  <si>
    <t>0550100060</t>
  </si>
  <si>
    <t>Trần Quốc</t>
  </si>
  <si>
    <t>0550100061</t>
  </si>
  <si>
    <t>Nguyễn Thị Bảo</t>
  </si>
  <si>
    <t>0550100062</t>
  </si>
  <si>
    <t>Võ Công</t>
  </si>
  <si>
    <t>0550100063</t>
  </si>
  <si>
    <t>Đoàn Hoàng</t>
  </si>
  <si>
    <t>0550100064</t>
  </si>
  <si>
    <t>Võ Thị Thu</t>
  </si>
  <si>
    <t>0550100067</t>
  </si>
  <si>
    <t>Hoàng Minh</t>
  </si>
  <si>
    <t>0550100068</t>
  </si>
  <si>
    <t>Dương Thị Mai</t>
  </si>
  <si>
    <t>Tân</t>
  </si>
  <si>
    <t>05ĐH_QB</t>
  </si>
  <si>
    <t>Lê</t>
  </si>
  <si>
    <t>Phạm Thị Kim</t>
  </si>
  <si>
    <t>Sương</t>
  </si>
  <si>
    <t>ThS. Hồ Ngọc Vinh</t>
  </si>
  <si>
    <t>0550140001</t>
  </si>
  <si>
    <t>Trần Cao Sơn</t>
  </si>
  <si>
    <t>0550140002</t>
  </si>
  <si>
    <t>0550140004</t>
  </si>
  <si>
    <t>Nguyễn Tấn</t>
  </si>
  <si>
    <t>0550140003</t>
  </si>
  <si>
    <t>Trương Huỳnh Phương</t>
  </si>
  <si>
    <t>0550140005</t>
  </si>
  <si>
    <t>Võ Huỳnh Mỹ</t>
  </si>
  <si>
    <t>0550140008</t>
  </si>
  <si>
    <t>Dương Tuấn Thành</t>
  </si>
  <si>
    <t>0550140009</t>
  </si>
  <si>
    <t>Khôi</t>
  </si>
  <si>
    <t>0550140010</t>
  </si>
  <si>
    <t>0550140011</t>
  </si>
  <si>
    <t>Bùi Thị Mỹ</t>
  </si>
  <si>
    <t>0550140012</t>
  </si>
  <si>
    <t>Phạm Thị</t>
  </si>
  <si>
    <t>0550140013</t>
  </si>
  <si>
    <t>Lê Duy</t>
  </si>
  <si>
    <t>Long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</si>
  <si>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</si>
  <si>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</si>
  <si>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</si>
  <si>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</si>
  <si>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</si>
  <si>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</si>
  <si>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</si>
  <si>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</si>
  <si>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Trần Thị</t>
  </si>
  <si>
    <t>Lê Nguyễn Yến</t>
  </si>
  <si>
    <t>0550140024</t>
  </si>
  <si>
    <t>Nguyễn Thị Khánh</t>
  </si>
  <si>
    <t>0550140028</t>
  </si>
  <si>
    <t>Lê Nhật Hà</t>
  </si>
  <si>
    <t>0550140030</t>
  </si>
  <si>
    <t>Tăng Lâm Thị Mỹ</t>
  </si>
  <si>
    <t>Quyên</t>
  </si>
  <si>
    <t>0550140031</t>
  </si>
  <si>
    <t>Bạch Thảo</t>
  </si>
  <si>
    <t>0550140032</t>
  </si>
  <si>
    <t>Trần Ngọc</t>
  </si>
  <si>
    <t>0550140033</t>
  </si>
  <si>
    <t>Huỳnh Nhất</t>
  </si>
  <si>
    <t>Thành</t>
  </si>
  <si>
    <t>0550140034</t>
  </si>
  <si>
    <t>Trịnh Thị Út</t>
  </si>
  <si>
    <t>Thu</t>
  </si>
  <si>
    <t>0550140035</t>
  </si>
  <si>
    <t>Võ Thị Bích</t>
  </si>
  <si>
    <t>Thùy</t>
  </si>
  <si>
    <t>0550140036</t>
  </si>
  <si>
    <t>Huỳnh Trần Thủy</t>
  </si>
  <si>
    <t>0550140037</t>
  </si>
  <si>
    <t>Trần Hồ Ngọc</t>
  </si>
  <si>
    <t>0550140040</t>
  </si>
  <si>
    <t>Lê Thị Cẩm</t>
  </si>
  <si>
    <t>Tuyền</t>
  </si>
  <si>
    <t>0550140039</t>
  </si>
  <si>
    <t>0550140041</t>
  </si>
  <si>
    <t>Trương Thị Thùy</t>
  </si>
  <si>
    <t>0550140042</t>
  </si>
  <si>
    <t>Nguyễn Thị Như</t>
  </si>
  <si>
    <t>TT</t>
  </si>
  <si>
    <t>BAI</t>
  </si>
  <si>
    <t>ĐLCM CỦA ĐẢNG CSVN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</si>
</sst>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sz val="14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2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NumberFormat="1" applyFont="1" applyBorder="1"/>
    <xf numFmtId="0" fontId="7" fillId="0" borderId="9" xfId="0" applyFont="1" applyFill="1" applyBorder="1" applyAlignment="1">
      <alignment shrinkToFit="1"/>
    </xf>
    <xf numFmtId="0" fontId="7" fillId="0" borderId="9" xfId="0" quotePrefix="1" applyFont="1" applyFill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 shrinkToFit="1"/>
    </xf>
    <xf numFmtId="0" fontId="6" fillId="0" borderId="5" xfId="0" applyNumberFormat="1" applyFont="1" applyFill="1" applyBorder="1" applyAlignment="1" applyProtection="1">
      <alignment horizontal="left" vertical="center" shrinkToFit="1"/>
    </xf>
    <xf numFmtId="0" fontId="6" fillId="0" borderId="9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right"/>
    </xf>
    <xf numFmtId="0" fontId="10" fillId="0" borderId="9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shrinkToFit="1"/>
    </xf>
    <xf numFmtId="0" fontId="10" fillId="0" borderId="5" xfId="0" applyNumberFormat="1" applyFont="1" applyFill="1" applyBorder="1" applyAlignment="1" applyProtection="1">
      <alignment shrinkToFi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shrinkToFit="1"/>
    </xf>
    <xf numFmtId="0" fontId="10" fillId="0" borderId="5" xfId="0" applyNumberFormat="1" applyFont="1" applyFill="1" applyBorder="1" applyAlignment="1" applyProtection="1">
      <alignment vertical="center" shrinkToFit="1"/>
    </xf>
    <xf numFmtId="0" fontId="11" fillId="0" borderId="0" xfId="0" applyFont="1"/>
    <xf numFmtId="165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0" xfId="0"/>
    <xf numFmtId="0" fontId="12" fillId="0" borderId="9" xfId="0" applyFont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 textRotation="90" readingOrder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2</xdr:row>
      <xdr:rowOff>9525</xdr:rowOff>
    </xdr:from>
    <xdr:to>
      <xdr:col>9</xdr:col>
      <xdr:colOff>600075</xdr:colOff>
      <xdr:row>2</xdr:row>
      <xdr:rowOff>9526</xdr:rowOff>
    </xdr:to>
    <xdr:cxnSp macro="">
      <xdr:nvCxnSpPr>
        <xdr:cNvPr id="2" name="Straight Connector 1"/>
        <xdr:cNvCxnSpPr/>
      </xdr:nvCxnSpPr>
      <xdr:spPr>
        <a:xfrm flipV="1">
          <a:off x="4162425" y="419100"/>
          <a:ext cx="12287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3</xdr:row>
      <xdr:rowOff>190500</xdr:rowOff>
    </xdr:from>
    <xdr:to>
      <xdr:col>2</xdr:col>
      <xdr:colOff>1343025</xdr:colOff>
      <xdr:row>3</xdr:row>
      <xdr:rowOff>190500</xdr:rowOff>
    </xdr:to>
    <xdr:cxnSp macro="">
      <xdr:nvCxnSpPr>
        <xdr:cNvPr id="3" name="Straight Connector 2"/>
        <xdr:cNvCxnSpPr/>
      </xdr:nvCxnSpPr>
      <xdr:spPr>
        <a:xfrm>
          <a:off x="542925" y="800100"/>
          <a:ext cx="20193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view="pageLayout" topLeftCell="A8" workbookViewId="0">
      <selection activeCell="A67" sqref="A50:XFD67"/>
    </sheetView>
  </sheetViews>
  <sheetFormatPr defaultRowHeight="15" x14ac:dyDescent="0.25"/>
  <cols>
    <col min="1" max="1" width="7" customWidth="1"/>
    <col min="2" max="2" width="18.7109375" customWidth="1"/>
    <col min="3" max="3" width="24.85546875" customWidth="1"/>
  </cols>
  <sheetData>
    <row r="1" spans="1:9" ht="15.75" x14ac:dyDescent="0.25">
      <c r="A1" s="62" t="s">
        <v>0</v>
      </c>
      <c r="B1" s="62"/>
      <c r="C1" s="62"/>
      <c r="D1" s="62"/>
      <c r="E1" s="53" t="s">
        <v>1</v>
      </c>
      <c r="F1" s="53"/>
      <c r="G1" s="53"/>
      <c r="H1" s="53"/>
      <c r="I1" s="53"/>
    </row>
    <row r="2" spans="1:9" ht="16.5" x14ac:dyDescent="0.25">
      <c r="A2" s="62" t="s">
        <v>2</v>
      </c>
      <c r="B2" s="62"/>
      <c r="C2" s="62"/>
      <c r="D2" s="62"/>
      <c r="E2" s="63" t="s">
        <v>3</v>
      </c>
      <c r="F2" s="63"/>
      <c r="G2" s="63"/>
      <c r="H2" s="63"/>
      <c r="I2" s="63"/>
    </row>
    <row r="3" spans="1:9" ht="15.75" x14ac:dyDescent="0.25">
      <c r="A3" s="62" t="s">
        <v>4</v>
      </c>
      <c r="B3" s="62"/>
      <c r="C3" s="62"/>
      <c r="D3" s="62"/>
      <c r="E3" s="1"/>
      <c r="F3" s="1"/>
      <c r="G3" s="1"/>
      <c r="H3" s="1"/>
      <c r="I3" s="1"/>
    </row>
    <row r="4" spans="1:9" ht="15.75" x14ac:dyDescent="0.25">
      <c r="A4" s="53" t="s">
        <v>48</v>
      </c>
      <c r="B4" s="53"/>
      <c r="C4" s="53"/>
      <c r="D4" s="5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1" t="s">
        <v>5</v>
      </c>
      <c r="B6" s="61"/>
      <c r="C6" s="61"/>
      <c r="D6" s="61"/>
      <c r="E6" s="61"/>
      <c r="F6" s="61"/>
      <c r="G6" s="61"/>
      <c r="H6" s="61"/>
      <c r="I6" s="6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4" t="s">
        <v>6</v>
      </c>
      <c r="B8" s="54"/>
      <c r="C8" s="54" t="s">
        <v>53</v>
      </c>
      <c r="D8" s="54"/>
      <c r="E8" s="54" t="s">
        <v>7</v>
      </c>
      <c r="F8" s="54"/>
      <c r="G8" s="31">
        <v>3</v>
      </c>
      <c r="H8" s="3"/>
      <c r="I8" s="3"/>
    </row>
    <row r="9" spans="1:9" ht="15.75" x14ac:dyDescent="0.25">
      <c r="A9" s="54" t="s">
        <v>8</v>
      </c>
      <c r="B9" s="54"/>
      <c r="C9" s="54" t="s">
        <v>57</v>
      </c>
      <c r="D9" s="54"/>
      <c r="E9" s="54" t="s">
        <v>9</v>
      </c>
      <c r="F9" s="54"/>
      <c r="G9" s="31" t="s">
        <v>54</v>
      </c>
      <c r="H9" s="3"/>
      <c r="I9" s="3"/>
    </row>
    <row r="10" spans="1:9" ht="15.75" x14ac:dyDescent="0.25">
      <c r="A10" s="54" t="s">
        <v>10</v>
      </c>
      <c r="B10" s="54"/>
      <c r="C10" s="54" t="s">
        <v>56</v>
      </c>
      <c r="D10" s="5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55" t="s">
        <v>11</v>
      </c>
      <c r="B12" s="56" t="s">
        <v>12</v>
      </c>
      <c r="C12" s="56" t="s">
        <v>13</v>
      </c>
      <c r="D12" s="56"/>
      <c r="E12" s="18" t="s">
        <v>14</v>
      </c>
      <c r="F12" s="18" t="s">
        <v>15</v>
      </c>
      <c r="G12" s="57" t="s">
        <v>16</v>
      </c>
      <c r="H12" s="57"/>
      <c r="I12" s="58" t="s">
        <v>17</v>
      </c>
    </row>
    <row r="13" spans="1:9" ht="15.75" x14ac:dyDescent="0.25">
      <c r="A13" s="55"/>
      <c r="B13" s="56"/>
      <c r="C13" s="56"/>
      <c r="D13" s="56"/>
      <c r="E13" s="6">
        <v>0.3</v>
      </c>
      <c r="F13" s="6">
        <v>0.7</v>
      </c>
      <c r="G13" s="7" t="s">
        <v>18</v>
      </c>
      <c r="H13" s="7" t="s">
        <v>19</v>
      </c>
      <c r="I13" s="58"/>
    </row>
    <row r="14" spans="1:9" ht="15.75" x14ac:dyDescent="0.25">
      <c r="A14" s="17">
        <v>1</v>
      </c>
      <c r="B14" s="17">
        <v>2</v>
      </c>
      <c r="C14" s="56">
        <v>3</v>
      </c>
      <c r="D14" s="56"/>
      <c r="E14" s="17">
        <v>4</v>
      </c>
      <c r="F14" s="17">
        <v>5</v>
      </c>
      <c r="G14" s="17">
        <v>6</v>
      </c>
      <c r="H14" s="17">
        <v>7</v>
      </c>
      <c r="I14" s="7">
        <v>8</v>
      </c>
    </row>
    <row r="15" spans="1:9" ht="18.75" x14ac:dyDescent="0.3">
      <c r="A15" s="19">
        <v>1</v>
      </c>
      <c r="B15" s="32" t="s">
        <v>89</v>
      </c>
      <c r="C15" s="33" t="s">
        <v>90</v>
      </c>
      <c r="D15" s="34" t="s">
        <v>44</v>
      </c>
      <c r="E15" s="20"/>
      <c r="F15" s="21"/>
      <c r="G15" s="21">
        <f>E15*$E$13+F15*$F$13</f>
        <v>0</v>
      </c>
      <c r="H15" s="22" t="str">
        <f>IF(G15&lt;4,"F",IF(G15&lt;=4.9,"D",IF(G15&lt;=5.4,"D+",IF(G15&lt;=5.9,"C",IF(G15&lt;=6.9,"C+",IF(G15&lt;=7.9,"B",IF(G15&lt;=8.4,"B+","A")))))))</f>
        <v>F</v>
      </c>
      <c r="I15" s="23"/>
    </row>
    <row r="16" spans="1:9" ht="18.75" x14ac:dyDescent="0.3">
      <c r="A16" s="19">
        <v>2</v>
      </c>
      <c r="B16" s="32" t="s">
        <v>91</v>
      </c>
      <c r="C16" s="33" t="s">
        <v>92</v>
      </c>
      <c r="D16" s="34" t="s">
        <v>24</v>
      </c>
      <c r="E16" s="20"/>
      <c r="F16" s="21"/>
      <c r="G16" s="21">
        <f t="shared" ref="G16:G49" si="0">E16*$E$13+F16*$F$13</f>
        <v>0</v>
      </c>
      <c r="H16" s="22" t="str">
        <f t="shared" ref="H16:H49" si="1">IF(G16&lt;4,"F",IF(G16&lt;=4.9,"D",IF(G16&lt;=5.4,"D+",IF(G16&lt;=5.9,"C",IF(G16&lt;=6.9,"C+",IF(G16&lt;=7.9,"B",IF(G16&lt;=8.4,"B+","A")))))))</f>
        <v>F</v>
      </c>
      <c r="I16" s="23"/>
    </row>
    <row r="17" spans="1:9" ht="18.75" x14ac:dyDescent="0.3">
      <c r="A17" s="19">
        <v>3</v>
      </c>
      <c r="B17" s="32" t="s">
        <v>93</v>
      </c>
      <c r="C17" s="33" t="s">
        <v>94</v>
      </c>
      <c r="D17" s="34" t="s">
        <v>29</v>
      </c>
      <c r="E17" s="20"/>
      <c r="F17" s="21"/>
      <c r="G17" s="21">
        <f t="shared" si="0"/>
        <v>0</v>
      </c>
      <c r="H17" s="22" t="str">
        <f t="shared" si="1"/>
        <v>F</v>
      </c>
      <c r="I17" s="23"/>
    </row>
    <row r="18" spans="1:9" ht="18.75" x14ac:dyDescent="0.3">
      <c r="A18" s="19">
        <v>4</v>
      </c>
      <c r="B18" s="32" t="s">
        <v>95</v>
      </c>
      <c r="C18" s="33" t="s">
        <v>96</v>
      </c>
      <c r="D18" s="34" t="s">
        <v>97</v>
      </c>
      <c r="E18" s="20"/>
      <c r="F18" s="21"/>
      <c r="G18" s="21">
        <f t="shared" si="0"/>
        <v>0</v>
      </c>
      <c r="H18" s="22" t="str">
        <f t="shared" si="1"/>
        <v>F</v>
      </c>
      <c r="I18" s="23"/>
    </row>
    <row r="19" spans="1:9" ht="18.75" x14ac:dyDescent="0.3">
      <c r="A19" s="19">
        <v>5</v>
      </c>
      <c r="B19" s="32" t="s">
        <v>98</v>
      </c>
      <c r="C19" s="33" t="s">
        <v>99</v>
      </c>
      <c r="D19" s="34" t="s">
        <v>49</v>
      </c>
      <c r="E19" s="20"/>
      <c r="F19" s="21"/>
      <c r="G19" s="21">
        <f t="shared" si="0"/>
        <v>0</v>
      </c>
      <c r="H19" s="22" t="str">
        <f t="shared" si="1"/>
        <v>F</v>
      </c>
      <c r="I19" s="23"/>
    </row>
    <row r="20" spans="1:9" ht="18.75" x14ac:dyDescent="0.3">
      <c r="A20" s="19">
        <v>6</v>
      </c>
      <c r="B20" s="32" t="s">
        <v>100</v>
      </c>
      <c r="C20" s="33" t="s">
        <v>101</v>
      </c>
      <c r="D20" s="34" t="s">
        <v>71</v>
      </c>
      <c r="E20" s="20"/>
      <c r="F20" s="21"/>
      <c r="G20" s="21">
        <f t="shared" si="0"/>
        <v>0</v>
      </c>
      <c r="H20" s="22" t="str">
        <f t="shared" si="1"/>
        <v>F</v>
      </c>
      <c r="I20" s="23"/>
    </row>
    <row r="21" spans="1:9" ht="18.75" x14ac:dyDescent="0.3">
      <c r="A21" s="19">
        <v>7</v>
      </c>
      <c r="B21" s="32" t="s">
        <v>102</v>
      </c>
      <c r="C21" s="33" t="s">
        <v>103</v>
      </c>
      <c r="D21" s="34" t="s">
        <v>81</v>
      </c>
      <c r="E21" s="20"/>
      <c r="F21" s="21"/>
      <c r="G21" s="21">
        <f t="shared" si="0"/>
        <v>0</v>
      </c>
      <c r="H21" s="22" t="str">
        <f t="shared" si="1"/>
        <v>F</v>
      </c>
      <c r="I21" s="23"/>
    </row>
    <row r="22" spans="1:9" ht="18.75" x14ac:dyDescent="0.3">
      <c r="A22" s="19">
        <v>8</v>
      </c>
      <c r="B22" s="32" t="s">
        <v>104</v>
      </c>
      <c r="C22" s="33" t="s">
        <v>105</v>
      </c>
      <c r="D22" s="34" t="s">
        <v>106</v>
      </c>
      <c r="E22" s="20"/>
      <c r="F22" s="21"/>
      <c r="G22" s="21">
        <f t="shared" si="0"/>
        <v>0</v>
      </c>
      <c r="H22" s="22" t="str">
        <f t="shared" si="1"/>
        <v>F</v>
      </c>
      <c r="I22" s="23"/>
    </row>
    <row r="23" spans="1:9" ht="18.75" x14ac:dyDescent="0.3">
      <c r="A23" s="19">
        <v>9</v>
      </c>
      <c r="B23" s="32" t="s">
        <v>107</v>
      </c>
      <c r="C23" s="33" t="s">
        <v>34</v>
      </c>
      <c r="D23" s="34" t="s">
        <v>62</v>
      </c>
      <c r="E23" s="20"/>
      <c r="F23" s="21"/>
      <c r="G23" s="21">
        <f t="shared" si="0"/>
        <v>0</v>
      </c>
      <c r="H23" s="22" t="str">
        <f t="shared" si="1"/>
        <v>F</v>
      </c>
      <c r="I23" s="23"/>
    </row>
    <row r="24" spans="1:9" ht="18.75" x14ac:dyDescent="0.3">
      <c r="A24" s="19">
        <v>10</v>
      </c>
      <c r="B24" s="32" t="s">
        <v>108</v>
      </c>
      <c r="C24" s="33" t="s">
        <v>109</v>
      </c>
      <c r="D24" s="34" t="s">
        <v>36</v>
      </c>
      <c r="E24" s="20"/>
      <c r="F24" s="21"/>
      <c r="G24" s="21">
        <f t="shared" si="0"/>
        <v>0</v>
      </c>
      <c r="H24" s="22" t="str">
        <f t="shared" si="1"/>
        <v>F</v>
      </c>
      <c r="I24" s="23"/>
    </row>
    <row r="25" spans="1:9" ht="18.75" x14ac:dyDescent="0.3">
      <c r="A25" s="19">
        <v>11</v>
      </c>
      <c r="B25" s="32" t="s">
        <v>110</v>
      </c>
      <c r="C25" s="33" t="s">
        <v>111</v>
      </c>
      <c r="D25" s="34" t="s">
        <v>25</v>
      </c>
      <c r="E25" s="20"/>
      <c r="F25" s="21"/>
      <c r="G25" s="21">
        <f t="shared" si="0"/>
        <v>0</v>
      </c>
      <c r="H25" s="22" t="str">
        <f t="shared" si="1"/>
        <v>F</v>
      </c>
      <c r="I25" s="23"/>
    </row>
    <row r="26" spans="1:9" ht="18.75" x14ac:dyDescent="0.3">
      <c r="A26" s="19">
        <v>12</v>
      </c>
      <c r="B26" s="32" t="s">
        <v>112</v>
      </c>
      <c r="C26" s="33" t="s">
        <v>113</v>
      </c>
      <c r="D26" s="34" t="s">
        <v>114</v>
      </c>
      <c r="E26" s="20"/>
      <c r="F26" s="21"/>
      <c r="G26" s="21">
        <f t="shared" si="0"/>
        <v>0</v>
      </c>
      <c r="H26" s="22" t="str">
        <f t="shared" si="1"/>
        <v>F</v>
      </c>
      <c r="I26" s="23"/>
    </row>
    <row r="27" spans="1:9" ht="18.75" x14ac:dyDescent="0.3">
      <c r="A27" s="19">
        <v>13</v>
      </c>
      <c r="B27" s="32" t="s">
        <v>115</v>
      </c>
      <c r="C27" s="33" t="s">
        <v>116</v>
      </c>
      <c r="D27" s="34" t="s">
        <v>60</v>
      </c>
      <c r="E27" s="20"/>
      <c r="F27" s="21"/>
      <c r="G27" s="21">
        <f t="shared" si="0"/>
        <v>0</v>
      </c>
      <c r="H27" s="22" t="str">
        <f t="shared" si="1"/>
        <v>F</v>
      </c>
      <c r="I27" s="23"/>
    </row>
    <row r="28" spans="1:9" ht="18.75" x14ac:dyDescent="0.3">
      <c r="A28" s="19">
        <v>14</v>
      </c>
      <c r="B28" s="32" t="s">
        <v>117</v>
      </c>
      <c r="C28" s="33" t="s">
        <v>118</v>
      </c>
      <c r="D28" s="34" t="s">
        <v>76</v>
      </c>
      <c r="E28" s="20"/>
      <c r="F28" s="21"/>
      <c r="G28" s="21">
        <f t="shared" si="0"/>
        <v>0</v>
      </c>
      <c r="H28" s="22" t="str">
        <f t="shared" si="1"/>
        <v>F</v>
      </c>
      <c r="I28" s="23"/>
    </row>
    <row r="29" spans="1:9" ht="18.75" x14ac:dyDescent="0.3">
      <c r="A29" s="19">
        <v>15</v>
      </c>
      <c r="B29" s="32" t="s">
        <v>119</v>
      </c>
      <c r="C29" s="33" t="s">
        <v>120</v>
      </c>
      <c r="D29" s="34" t="s">
        <v>82</v>
      </c>
      <c r="E29" s="20"/>
      <c r="F29" s="21"/>
      <c r="G29" s="21">
        <f t="shared" si="0"/>
        <v>0</v>
      </c>
      <c r="H29" s="22" t="str">
        <f t="shared" si="1"/>
        <v>F</v>
      </c>
      <c r="I29" s="23"/>
    </row>
    <row r="30" spans="1:9" ht="18.75" x14ac:dyDescent="0.3">
      <c r="A30" s="19">
        <v>16</v>
      </c>
      <c r="B30" s="32" t="s">
        <v>121</v>
      </c>
      <c r="C30" s="33" t="s">
        <v>122</v>
      </c>
      <c r="D30" s="34" t="s">
        <v>72</v>
      </c>
      <c r="E30" s="20"/>
      <c r="F30" s="21"/>
      <c r="G30" s="21">
        <f t="shared" si="0"/>
        <v>0</v>
      </c>
      <c r="H30" s="22" t="str">
        <f t="shared" si="1"/>
        <v>F</v>
      </c>
      <c r="I30" s="23"/>
    </row>
    <row r="31" spans="1:9" ht="18.75" x14ac:dyDescent="0.3">
      <c r="A31" s="19">
        <v>17</v>
      </c>
      <c r="B31" s="32" t="s">
        <v>123</v>
      </c>
      <c r="C31" s="33" t="s">
        <v>124</v>
      </c>
      <c r="D31" s="34" t="s">
        <v>27</v>
      </c>
      <c r="E31" s="20"/>
      <c r="F31" s="21"/>
      <c r="G31" s="21">
        <f t="shared" si="0"/>
        <v>0</v>
      </c>
      <c r="H31" s="22" t="str">
        <f t="shared" si="1"/>
        <v>F</v>
      </c>
      <c r="I31" s="23"/>
    </row>
    <row r="32" spans="1:9" ht="18.75" x14ac:dyDescent="0.3">
      <c r="A32" s="19">
        <v>18</v>
      </c>
      <c r="B32" s="32" t="s">
        <v>125</v>
      </c>
      <c r="C32" s="33" t="s">
        <v>126</v>
      </c>
      <c r="D32" s="34" t="s">
        <v>50</v>
      </c>
      <c r="E32" s="20"/>
      <c r="F32" s="21"/>
      <c r="G32" s="21">
        <f t="shared" si="0"/>
        <v>0</v>
      </c>
      <c r="H32" s="22" t="str">
        <f t="shared" si="1"/>
        <v>F</v>
      </c>
      <c r="I32" s="23"/>
    </row>
    <row r="33" spans="1:9" ht="18.75" x14ac:dyDescent="0.3">
      <c r="A33" s="19">
        <v>19</v>
      </c>
      <c r="B33" s="32" t="s">
        <v>127</v>
      </c>
      <c r="C33" s="33" t="s">
        <v>128</v>
      </c>
      <c r="D33" s="34" t="s">
        <v>64</v>
      </c>
      <c r="E33" s="20"/>
      <c r="F33" s="21"/>
      <c r="G33" s="21">
        <f t="shared" si="0"/>
        <v>0</v>
      </c>
      <c r="H33" s="22" t="str">
        <f t="shared" si="1"/>
        <v>F</v>
      </c>
      <c r="I33" s="23"/>
    </row>
    <row r="34" spans="1:9" ht="18.75" x14ac:dyDescent="0.3">
      <c r="A34" s="19">
        <v>20</v>
      </c>
      <c r="B34" s="32" t="s">
        <v>129</v>
      </c>
      <c r="C34" s="33" t="s">
        <v>30</v>
      </c>
      <c r="D34" s="34" t="s">
        <v>41</v>
      </c>
      <c r="E34" s="20"/>
      <c r="F34" s="21"/>
      <c r="G34" s="21">
        <f t="shared" si="0"/>
        <v>0</v>
      </c>
      <c r="H34" s="22" t="str">
        <f t="shared" si="1"/>
        <v>F</v>
      </c>
      <c r="I34" s="23"/>
    </row>
    <row r="35" spans="1:9" ht="18.75" x14ac:dyDescent="0.3">
      <c r="A35" s="19">
        <v>21</v>
      </c>
      <c r="B35" s="32" t="s">
        <v>130</v>
      </c>
      <c r="C35" s="33" t="s">
        <v>73</v>
      </c>
      <c r="D35" s="34" t="s">
        <v>42</v>
      </c>
      <c r="E35" s="20"/>
      <c r="F35" s="21"/>
      <c r="G35" s="21">
        <f t="shared" si="0"/>
        <v>0</v>
      </c>
      <c r="H35" s="22" t="str">
        <f t="shared" si="1"/>
        <v>F</v>
      </c>
      <c r="I35" s="23"/>
    </row>
    <row r="36" spans="1:9" ht="18.75" x14ac:dyDescent="0.3">
      <c r="A36" s="19">
        <v>22</v>
      </c>
      <c r="B36" s="32" t="s">
        <v>131</v>
      </c>
      <c r="C36" s="33" t="s">
        <v>66</v>
      </c>
      <c r="D36" s="34" t="s">
        <v>51</v>
      </c>
      <c r="E36" s="20"/>
      <c r="F36" s="21"/>
      <c r="G36" s="21">
        <f t="shared" si="0"/>
        <v>0</v>
      </c>
      <c r="H36" s="22" t="str">
        <f t="shared" si="1"/>
        <v>F</v>
      </c>
      <c r="I36" s="23"/>
    </row>
    <row r="37" spans="1:9" ht="18.75" x14ac:dyDescent="0.3">
      <c r="A37" s="19">
        <v>23</v>
      </c>
      <c r="B37" s="32" t="s">
        <v>132</v>
      </c>
      <c r="C37" s="33" t="s">
        <v>133</v>
      </c>
      <c r="D37" s="34" t="s">
        <v>134</v>
      </c>
      <c r="E37" s="20"/>
      <c r="F37" s="21"/>
      <c r="G37" s="21">
        <f t="shared" si="0"/>
        <v>0</v>
      </c>
      <c r="H37" s="22" t="str">
        <f t="shared" si="1"/>
        <v>F</v>
      </c>
      <c r="I37" s="23"/>
    </row>
    <row r="38" spans="1:9" ht="18.75" x14ac:dyDescent="0.3">
      <c r="A38" s="19">
        <v>24</v>
      </c>
      <c r="B38" s="32" t="s">
        <v>135</v>
      </c>
      <c r="C38" s="33" t="s">
        <v>65</v>
      </c>
      <c r="D38" s="34" t="s">
        <v>28</v>
      </c>
      <c r="E38" s="20"/>
      <c r="F38" s="21"/>
      <c r="G38" s="21">
        <f t="shared" si="0"/>
        <v>0</v>
      </c>
      <c r="H38" s="22" t="str">
        <f t="shared" si="1"/>
        <v>F</v>
      </c>
      <c r="I38" s="23"/>
    </row>
    <row r="39" spans="1:9" ht="18.75" x14ac:dyDescent="0.3">
      <c r="A39" s="19">
        <v>25</v>
      </c>
      <c r="B39" s="32" t="s">
        <v>136</v>
      </c>
      <c r="C39" s="33" t="s">
        <v>86</v>
      </c>
      <c r="D39" s="34" t="s">
        <v>43</v>
      </c>
      <c r="E39" s="20"/>
      <c r="F39" s="21"/>
      <c r="G39" s="21">
        <f t="shared" si="0"/>
        <v>0</v>
      </c>
      <c r="H39" s="22" t="str">
        <f t="shared" si="1"/>
        <v>F</v>
      </c>
      <c r="I39" s="23"/>
    </row>
    <row r="40" spans="1:9" ht="18.75" x14ac:dyDescent="0.3">
      <c r="A40" s="19">
        <v>26</v>
      </c>
      <c r="B40" s="32" t="s">
        <v>137</v>
      </c>
      <c r="C40" s="33" t="s">
        <v>138</v>
      </c>
      <c r="D40" s="34" t="s">
        <v>75</v>
      </c>
      <c r="E40" s="20"/>
      <c r="F40" s="21"/>
      <c r="G40" s="21">
        <f t="shared" si="0"/>
        <v>0</v>
      </c>
      <c r="H40" s="22" t="str">
        <f t="shared" si="1"/>
        <v>F</v>
      </c>
      <c r="I40" s="23"/>
    </row>
    <row r="41" spans="1:9" ht="18.75" x14ac:dyDescent="0.3">
      <c r="A41" s="19">
        <v>27</v>
      </c>
      <c r="B41" s="32" t="s">
        <v>139</v>
      </c>
      <c r="C41" s="33" t="s">
        <v>140</v>
      </c>
      <c r="D41" s="34" t="s">
        <v>141</v>
      </c>
      <c r="E41" s="20"/>
      <c r="F41" s="21"/>
      <c r="G41" s="21">
        <f t="shared" si="0"/>
        <v>0</v>
      </c>
      <c r="H41" s="22" t="str">
        <f t="shared" si="1"/>
        <v>F</v>
      </c>
      <c r="I41" s="23"/>
    </row>
    <row r="42" spans="1:9" ht="18.75" x14ac:dyDescent="0.3">
      <c r="A42" s="19">
        <v>28</v>
      </c>
      <c r="B42" s="32" t="s">
        <v>142</v>
      </c>
      <c r="C42" s="33" t="s">
        <v>143</v>
      </c>
      <c r="D42" s="34" t="s">
        <v>52</v>
      </c>
      <c r="E42" s="20"/>
      <c r="F42" s="21"/>
      <c r="G42" s="21">
        <f t="shared" si="0"/>
        <v>0</v>
      </c>
      <c r="H42" s="22" t="str">
        <f t="shared" si="1"/>
        <v>F</v>
      </c>
      <c r="I42" s="23"/>
    </row>
    <row r="43" spans="1:9" ht="18.75" x14ac:dyDescent="0.3">
      <c r="A43" s="19">
        <v>29</v>
      </c>
      <c r="B43" s="32" t="s">
        <v>144</v>
      </c>
      <c r="C43" s="33" t="s">
        <v>87</v>
      </c>
      <c r="D43" s="34" t="s">
        <v>145</v>
      </c>
      <c r="E43" s="20"/>
      <c r="F43" s="21"/>
      <c r="G43" s="21">
        <f t="shared" si="0"/>
        <v>0</v>
      </c>
      <c r="H43" s="22" t="str">
        <f t="shared" si="1"/>
        <v>F</v>
      </c>
      <c r="I43" s="23"/>
    </row>
    <row r="44" spans="1:9" ht="18.75" x14ac:dyDescent="0.25">
      <c r="A44" s="19">
        <v>30</v>
      </c>
      <c r="B44" s="27"/>
      <c r="C44" s="28"/>
      <c r="D44" s="29"/>
      <c r="E44" s="20"/>
      <c r="F44" s="21"/>
      <c r="G44" s="21">
        <f t="shared" si="0"/>
        <v>0</v>
      </c>
      <c r="H44" s="22" t="str">
        <f t="shared" si="1"/>
        <v>F</v>
      </c>
      <c r="I44" s="23"/>
    </row>
    <row r="45" spans="1:9" ht="18.75" x14ac:dyDescent="0.25">
      <c r="A45" s="19">
        <v>31</v>
      </c>
      <c r="B45" s="27"/>
      <c r="C45" s="28"/>
      <c r="D45" s="29"/>
      <c r="E45" s="20"/>
      <c r="F45" s="21"/>
      <c r="G45" s="21">
        <f t="shared" si="0"/>
        <v>0</v>
      </c>
      <c r="H45" s="22" t="str">
        <f t="shared" si="1"/>
        <v>F</v>
      </c>
      <c r="I45" s="23"/>
    </row>
    <row r="46" spans="1:9" ht="18.75" x14ac:dyDescent="0.25">
      <c r="A46" s="19">
        <v>32</v>
      </c>
      <c r="B46" s="27"/>
      <c r="C46" s="28"/>
      <c r="D46" s="29"/>
      <c r="E46" s="20"/>
      <c r="F46" s="21"/>
      <c r="G46" s="21">
        <f t="shared" si="0"/>
        <v>0</v>
      </c>
      <c r="H46" s="22" t="str">
        <f t="shared" si="1"/>
        <v>F</v>
      </c>
      <c r="I46" s="23"/>
    </row>
    <row r="47" spans="1:9" ht="18.75" x14ac:dyDescent="0.25">
      <c r="A47" s="19">
        <v>33</v>
      </c>
      <c r="B47" s="27"/>
      <c r="C47" s="28"/>
      <c r="D47" s="29"/>
      <c r="E47" s="20"/>
      <c r="F47" s="21"/>
      <c r="G47" s="21">
        <f t="shared" si="0"/>
        <v>0</v>
      </c>
      <c r="H47" s="22" t="str">
        <f t="shared" si="1"/>
        <v>F</v>
      </c>
      <c r="I47" s="23"/>
    </row>
    <row r="48" spans="1:9" ht="18.75" x14ac:dyDescent="0.25">
      <c r="A48" s="19">
        <v>34</v>
      </c>
      <c r="B48" s="27"/>
      <c r="C48" s="28"/>
      <c r="D48" s="29"/>
      <c r="E48" s="20"/>
      <c r="F48" s="21"/>
      <c r="G48" s="21">
        <f t="shared" si="0"/>
        <v>0</v>
      </c>
      <c r="H48" s="22" t="str">
        <f t="shared" si="1"/>
        <v>F</v>
      </c>
      <c r="I48" s="23"/>
    </row>
    <row r="49" spans="1:9" ht="18.75" x14ac:dyDescent="0.25">
      <c r="A49" s="19">
        <v>35</v>
      </c>
      <c r="B49" s="27"/>
      <c r="C49" s="28"/>
      <c r="D49" s="29"/>
      <c r="E49" s="20"/>
      <c r="F49" s="21"/>
      <c r="G49" s="21">
        <f t="shared" si="0"/>
        <v>0</v>
      </c>
      <c r="H49" s="22" t="str">
        <f t="shared" si="1"/>
        <v>F</v>
      </c>
      <c r="I49" s="23"/>
    </row>
    <row r="50" spans="1:9" ht="15.75" x14ac:dyDescent="0.25">
      <c r="A50" s="1"/>
      <c r="B50" s="26"/>
      <c r="C50" s="1"/>
      <c r="D50" s="1"/>
      <c r="E50" s="1"/>
      <c r="F50" s="1"/>
      <c r="G50" s="1"/>
      <c r="H50" s="1"/>
      <c r="I50" s="1"/>
    </row>
    <row r="51" spans="1:9" ht="15.75" x14ac:dyDescent="0.25">
      <c r="A51" s="9" t="str">
        <f>"Cộng danh sách gồm "</f>
        <v xml:space="preserve">Cộng danh sách gồm </v>
      </c>
      <c r="B51" s="9"/>
      <c r="C51" s="9"/>
      <c r="D51" s="10">
        <f>COUNTA(H15:H49)</f>
        <v>35</v>
      </c>
      <c r="E51" s="11">
        <v>1</v>
      </c>
      <c r="F51" s="12"/>
      <c r="G51" s="1"/>
      <c r="H51" s="1"/>
      <c r="I51" s="1"/>
    </row>
    <row r="52" spans="1:9" ht="15.75" x14ac:dyDescent="0.25">
      <c r="A52" s="59" t="s">
        <v>20</v>
      </c>
      <c r="B52" s="59"/>
      <c r="C52" s="59"/>
      <c r="D52" s="13">
        <f>COUNTIF(G15:G49,"&gt;=5")</f>
        <v>0</v>
      </c>
      <c r="E52" s="14">
        <f>D52/D51</f>
        <v>0</v>
      </c>
      <c r="F52" s="15"/>
      <c r="G52" s="1"/>
      <c r="H52" s="1"/>
      <c r="I52" s="1"/>
    </row>
    <row r="53" spans="1:9" ht="15.75" x14ac:dyDescent="0.25">
      <c r="A53" s="59" t="s">
        <v>21</v>
      </c>
      <c r="B53" s="59"/>
      <c r="C53" s="59"/>
      <c r="D53" s="13">
        <f>COUNTIF(G15:G49,"&lt;5")</f>
        <v>35</v>
      </c>
      <c r="E53" s="14">
        <f>D53/D51</f>
        <v>1</v>
      </c>
      <c r="F53" s="15"/>
      <c r="G53" s="1"/>
      <c r="H53" s="1"/>
      <c r="I53" s="1"/>
    </row>
    <row r="54" spans="1:9" ht="15.75" x14ac:dyDescent="0.25">
      <c r="A54" s="16"/>
      <c r="B54" s="16"/>
      <c r="C54" s="4"/>
      <c r="D54" s="16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60" t="str">
        <f ca="1">"TP. Hồ Chí Minh, ngày "&amp;  DAY(NOW())&amp;" tháng " &amp;MONTH(NOW())&amp;" năm "&amp;YEAR(NOW())</f>
        <v>TP. Hồ Chí Minh, ngày 30 tháng 12 năm 2019</v>
      </c>
      <c r="F55" s="60"/>
      <c r="G55" s="60"/>
      <c r="H55" s="60"/>
      <c r="I55" s="60"/>
    </row>
    <row r="56" spans="1:9" ht="15.75" x14ac:dyDescent="0.25">
      <c r="A56" s="53" t="s">
        <v>22</v>
      </c>
      <c r="B56" s="53"/>
      <c r="C56" s="53"/>
      <c r="D56" s="1"/>
      <c r="E56" s="53" t="s">
        <v>23</v>
      </c>
      <c r="F56" s="53"/>
      <c r="G56" s="53"/>
      <c r="H56" s="53"/>
      <c r="I56" s="53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protectedRanges>
    <protectedRange sqref="A57:I57" name="Range5"/>
    <protectedRange sqref="I15:I49" name="Range4"/>
    <protectedRange sqref="E15:F43 B44:F49" name="Range3"/>
    <protectedRange sqref="C8:C10 G8:G9" name="Range2"/>
    <protectedRange sqref="A4" name="Range1"/>
    <protectedRange sqref="E13:F13" name="Range6"/>
    <protectedRange sqref="B15:D16" name="Range3_1_1_9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6:C56"/>
    <mergeCell ref="E56:I56"/>
    <mergeCell ref="A10:B10"/>
    <mergeCell ref="C10:D10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</mergeCells>
  <conditionalFormatting sqref="H15:H49">
    <cfRule type="cellIs" dxfId="5" priority="2" stopIfTrue="1" operator="equal">
      <formula>"F"</formula>
    </cfRule>
  </conditionalFormatting>
  <conditionalFormatting sqref="G15:G49">
    <cfRule type="expression" dxfId="4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7"/>
  <sheetViews>
    <sheetView view="pageLayout" topLeftCell="A37" workbookViewId="0">
      <selection activeCell="A48" sqref="A48:XFD63"/>
    </sheetView>
  </sheetViews>
  <sheetFormatPr defaultRowHeight="15" x14ac:dyDescent="0.25"/>
  <cols>
    <col min="2" max="2" width="14.7109375" customWidth="1"/>
    <col min="3" max="3" width="23.85546875" customWidth="1"/>
    <col min="9" max="9" width="13.5703125" customWidth="1"/>
  </cols>
  <sheetData>
    <row r="1" spans="1:9" ht="15.75" x14ac:dyDescent="0.25">
      <c r="A1" s="62" t="s">
        <v>0</v>
      </c>
      <c r="B1" s="62"/>
      <c r="C1" s="62"/>
      <c r="D1" s="62"/>
      <c r="E1" s="53" t="s">
        <v>1</v>
      </c>
      <c r="F1" s="53"/>
      <c r="G1" s="53"/>
      <c r="H1" s="53"/>
      <c r="I1" s="53"/>
    </row>
    <row r="2" spans="1:9" ht="16.5" x14ac:dyDescent="0.25">
      <c r="A2" s="62" t="s">
        <v>2</v>
      </c>
      <c r="B2" s="62"/>
      <c r="C2" s="62"/>
      <c r="D2" s="62"/>
      <c r="E2" s="63" t="s">
        <v>3</v>
      </c>
      <c r="F2" s="63"/>
      <c r="G2" s="63"/>
      <c r="H2" s="63"/>
      <c r="I2" s="63"/>
    </row>
    <row r="3" spans="1:9" ht="15.75" x14ac:dyDescent="0.25">
      <c r="A3" s="62" t="s">
        <v>4</v>
      </c>
      <c r="B3" s="62"/>
      <c r="C3" s="62"/>
      <c r="D3" s="62"/>
      <c r="E3" s="1"/>
      <c r="F3" s="1"/>
      <c r="G3" s="1"/>
      <c r="H3" s="1"/>
      <c r="I3" s="1"/>
    </row>
    <row r="4" spans="1:9" ht="15.75" x14ac:dyDescent="0.25">
      <c r="A4" s="53" t="s">
        <v>48</v>
      </c>
      <c r="B4" s="53"/>
      <c r="C4" s="53"/>
      <c r="D4" s="53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61" t="s">
        <v>5</v>
      </c>
      <c r="B6" s="61"/>
      <c r="C6" s="61"/>
      <c r="D6" s="61"/>
      <c r="E6" s="61"/>
      <c r="F6" s="61"/>
      <c r="G6" s="61"/>
      <c r="H6" s="61"/>
      <c r="I6" s="6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54" t="s">
        <v>6</v>
      </c>
      <c r="B8" s="54"/>
      <c r="C8" s="54" t="s">
        <v>53</v>
      </c>
      <c r="D8" s="54"/>
      <c r="E8" s="54" t="s">
        <v>7</v>
      </c>
      <c r="F8" s="54"/>
      <c r="G8" s="31">
        <v>3</v>
      </c>
      <c r="H8" s="3"/>
      <c r="I8" s="3"/>
    </row>
    <row r="9" spans="1:9" ht="15.75" x14ac:dyDescent="0.25">
      <c r="A9" s="54" t="s">
        <v>8</v>
      </c>
      <c r="B9" s="54"/>
      <c r="C9" s="54" t="s">
        <v>55</v>
      </c>
      <c r="D9" s="54"/>
      <c r="E9" s="54" t="s">
        <v>9</v>
      </c>
      <c r="F9" s="54"/>
      <c r="G9" s="31" t="s">
        <v>54</v>
      </c>
      <c r="H9" s="3"/>
      <c r="I9" s="3"/>
    </row>
    <row r="10" spans="1:9" ht="15.75" x14ac:dyDescent="0.25">
      <c r="A10" s="54" t="s">
        <v>10</v>
      </c>
      <c r="B10" s="54"/>
      <c r="C10" s="54" t="s">
        <v>56</v>
      </c>
      <c r="D10" s="5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64" t="s">
        <v>11</v>
      </c>
      <c r="B12" s="66" t="s">
        <v>12</v>
      </c>
      <c r="C12" s="68" t="s">
        <v>13</v>
      </c>
      <c r="D12" s="69"/>
      <c r="E12" s="5" t="s">
        <v>14</v>
      </c>
      <c r="F12" s="5" t="s">
        <v>15</v>
      </c>
      <c r="G12" s="72" t="s">
        <v>16</v>
      </c>
      <c r="H12" s="73"/>
      <c r="I12" s="74" t="s">
        <v>17</v>
      </c>
    </row>
    <row r="13" spans="1:9" ht="15.75" x14ac:dyDescent="0.25">
      <c r="A13" s="65"/>
      <c r="B13" s="67"/>
      <c r="C13" s="70"/>
      <c r="D13" s="71"/>
      <c r="E13" s="6">
        <v>0.3</v>
      </c>
      <c r="F13" s="6">
        <v>0.7</v>
      </c>
      <c r="G13" s="7" t="s">
        <v>18</v>
      </c>
      <c r="H13" s="7" t="s">
        <v>19</v>
      </c>
      <c r="I13" s="75"/>
    </row>
    <row r="14" spans="1:9" ht="15.75" x14ac:dyDescent="0.25">
      <c r="A14" s="8">
        <v>1</v>
      </c>
      <c r="B14" s="17">
        <v>2</v>
      </c>
      <c r="C14" s="56">
        <v>3</v>
      </c>
      <c r="D14" s="5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8.75" x14ac:dyDescent="0.25">
      <c r="A15" s="19">
        <v>1</v>
      </c>
      <c r="B15" s="35" t="s">
        <v>146</v>
      </c>
      <c r="C15" s="36" t="s">
        <v>147</v>
      </c>
      <c r="D15" s="37" t="s">
        <v>148</v>
      </c>
      <c r="E15" s="20"/>
      <c r="F15" s="21"/>
      <c r="G15" s="21">
        <f>E15*$E$13+F15*$F$13</f>
        <v>0</v>
      </c>
      <c r="H15" s="22" t="str">
        <f>IF(G15&lt;4,"F",IF(G15&lt;=4.9,"D",IF(G15&lt;=5.4,"D+",IF(G15&lt;=5.9,"C",IF(G15&lt;=6.9,"C+",IF(G15&lt;=7.9,"B",IF(G15&lt;=8.4,"B+","A")))))))</f>
        <v>F</v>
      </c>
      <c r="I15" s="23"/>
    </row>
    <row r="16" spans="1:9" ht="18.75" x14ac:dyDescent="0.25">
      <c r="A16" s="19">
        <v>2</v>
      </c>
      <c r="B16" s="35" t="s">
        <v>149</v>
      </c>
      <c r="C16" s="36" t="s">
        <v>150</v>
      </c>
      <c r="D16" s="37" t="s">
        <v>31</v>
      </c>
      <c r="E16" s="20"/>
      <c r="F16" s="21"/>
      <c r="G16" s="21">
        <f t="shared" ref="G16:G48" si="0">E16*$E$13+F16*$F$13</f>
        <v>0</v>
      </c>
      <c r="H16" s="22" t="str">
        <f t="shared" ref="H16:H49" si="1">IF(G16&lt;4,"F",IF(G16&lt;=4.9,"D",IF(G16&lt;=5.4,"D+",IF(G16&lt;=5.9,"C",IF(G16&lt;=6.9,"C+",IF(G16&lt;=7.9,"B",IF(G16&lt;=8.4,"B+","A")))))))</f>
        <v>F</v>
      </c>
      <c r="I16" s="23"/>
    </row>
    <row r="17" spans="1:9" ht="18.75" x14ac:dyDescent="0.25">
      <c r="A17" s="19">
        <v>3</v>
      </c>
      <c r="B17" s="35" t="s">
        <v>151</v>
      </c>
      <c r="C17" s="36" t="s">
        <v>152</v>
      </c>
      <c r="D17" s="37" t="s">
        <v>45</v>
      </c>
      <c r="E17" s="20"/>
      <c r="F17" s="21"/>
      <c r="G17" s="21">
        <f t="shared" si="0"/>
        <v>0</v>
      </c>
      <c r="H17" s="22" t="str">
        <f t="shared" si="1"/>
        <v>F</v>
      </c>
      <c r="I17" s="23"/>
    </row>
    <row r="18" spans="1:9" ht="18.75" x14ac:dyDescent="0.25">
      <c r="A18" s="19">
        <v>4</v>
      </c>
      <c r="B18" s="35" t="s">
        <v>153</v>
      </c>
      <c r="C18" s="36" t="s">
        <v>154</v>
      </c>
      <c r="D18" s="37" t="s">
        <v>45</v>
      </c>
      <c r="E18" s="20"/>
      <c r="F18" s="21"/>
      <c r="G18" s="21">
        <f t="shared" si="0"/>
        <v>0</v>
      </c>
      <c r="H18" s="22" t="str">
        <f t="shared" si="1"/>
        <v>F</v>
      </c>
      <c r="I18" s="23"/>
    </row>
    <row r="19" spans="1:9" ht="18.75" x14ac:dyDescent="0.25">
      <c r="A19" s="19">
        <v>5</v>
      </c>
      <c r="B19" s="35" t="s">
        <v>155</v>
      </c>
      <c r="C19" s="36" t="s">
        <v>156</v>
      </c>
      <c r="D19" s="37" t="s">
        <v>67</v>
      </c>
      <c r="E19" s="20"/>
      <c r="F19" s="21"/>
      <c r="G19" s="21">
        <f t="shared" si="0"/>
        <v>0</v>
      </c>
      <c r="H19" s="22" t="str">
        <f t="shared" si="1"/>
        <v>F</v>
      </c>
      <c r="I19" s="23"/>
    </row>
    <row r="20" spans="1:9" ht="18.75" x14ac:dyDescent="0.25">
      <c r="A20" s="19">
        <v>6</v>
      </c>
      <c r="B20" s="35" t="s">
        <v>157</v>
      </c>
      <c r="C20" s="36" t="s">
        <v>158</v>
      </c>
      <c r="D20" s="37" t="s">
        <v>26</v>
      </c>
      <c r="E20" s="20"/>
      <c r="F20" s="21"/>
      <c r="G20" s="21">
        <f t="shared" si="0"/>
        <v>0</v>
      </c>
      <c r="H20" s="22" t="str">
        <f t="shared" si="1"/>
        <v>F</v>
      </c>
      <c r="I20" s="23"/>
    </row>
    <row r="21" spans="1:9" ht="18.75" x14ac:dyDescent="0.25">
      <c r="A21" s="19">
        <v>7</v>
      </c>
      <c r="B21" s="35" t="s">
        <v>159</v>
      </c>
      <c r="C21" s="36" t="s">
        <v>160</v>
      </c>
      <c r="D21" s="37" t="s">
        <v>161</v>
      </c>
      <c r="E21" s="20"/>
      <c r="F21" s="21"/>
      <c r="G21" s="21">
        <f t="shared" si="0"/>
        <v>0</v>
      </c>
      <c r="H21" s="22" t="str">
        <f t="shared" si="1"/>
        <v>F</v>
      </c>
      <c r="I21" s="23"/>
    </row>
    <row r="22" spans="1:9" ht="18.75" x14ac:dyDescent="0.25">
      <c r="A22" s="19">
        <v>8</v>
      </c>
      <c r="B22" s="35" t="s">
        <v>162</v>
      </c>
      <c r="C22" s="36" t="s">
        <v>163</v>
      </c>
      <c r="D22" s="37" t="s">
        <v>33</v>
      </c>
      <c r="E22" s="20"/>
      <c r="F22" s="21"/>
      <c r="G22" s="21">
        <f t="shared" si="0"/>
        <v>0</v>
      </c>
      <c r="H22" s="22" t="str">
        <f t="shared" si="1"/>
        <v>F</v>
      </c>
      <c r="I22" s="23"/>
    </row>
    <row r="23" spans="1:9" ht="18.75" x14ac:dyDescent="0.25">
      <c r="A23" s="19">
        <v>9</v>
      </c>
      <c r="B23" s="35" t="s">
        <v>164</v>
      </c>
      <c r="C23" s="36" t="s">
        <v>165</v>
      </c>
      <c r="D23" s="37" t="s">
        <v>166</v>
      </c>
      <c r="E23" s="20"/>
      <c r="F23" s="21"/>
      <c r="G23" s="21">
        <f t="shared" si="0"/>
        <v>0</v>
      </c>
      <c r="H23" s="22" t="str">
        <f t="shared" si="1"/>
        <v>F</v>
      </c>
      <c r="I23" s="23"/>
    </row>
    <row r="24" spans="1:9" ht="18.75" x14ac:dyDescent="0.25">
      <c r="A24" s="19">
        <v>10</v>
      </c>
      <c r="B24" s="35" t="s">
        <v>167</v>
      </c>
      <c r="C24" s="36" t="s">
        <v>70</v>
      </c>
      <c r="D24" s="37" t="s">
        <v>39</v>
      </c>
      <c r="E24" s="20"/>
      <c r="F24" s="21"/>
      <c r="G24" s="21">
        <f t="shared" si="0"/>
        <v>0</v>
      </c>
      <c r="H24" s="22" t="str">
        <f t="shared" si="1"/>
        <v>F</v>
      </c>
      <c r="I24" s="23"/>
    </row>
    <row r="25" spans="1:9" ht="18.75" x14ac:dyDescent="0.25">
      <c r="A25" s="19">
        <v>11</v>
      </c>
      <c r="B25" s="35" t="s">
        <v>168</v>
      </c>
      <c r="C25" s="36" t="s">
        <v>169</v>
      </c>
      <c r="D25" s="37" t="s">
        <v>77</v>
      </c>
      <c r="E25" s="20"/>
      <c r="F25" s="21"/>
      <c r="G25" s="21">
        <f t="shared" si="0"/>
        <v>0</v>
      </c>
      <c r="H25" s="22" t="str">
        <f t="shared" si="1"/>
        <v>F</v>
      </c>
      <c r="I25" s="23"/>
    </row>
    <row r="26" spans="1:9" ht="18.75" x14ac:dyDescent="0.25">
      <c r="A26" s="19">
        <v>12</v>
      </c>
      <c r="B26" s="35" t="s">
        <v>170</v>
      </c>
      <c r="C26" s="36" t="s">
        <v>171</v>
      </c>
      <c r="D26" s="37" t="s">
        <v>46</v>
      </c>
      <c r="E26" s="20"/>
      <c r="F26" s="21"/>
      <c r="G26" s="21">
        <f t="shared" si="0"/>
        <v>0</v>
      </c>
      <c r="H26" s="22" t="str">
        <f t="shared" si="1"/>
        <v>F</v>
      </c>
      <c r="I26" s="23"/>
    </row>
    <row r="27" spans="1:9" ht="18.75" x14ac:dyDescent="0.25">
      <c r="A27" s="19">
        <v>13</v>
      </c>
      <c r="B27" s="35" t="s">
        <v>172</v>
      </c>
      <c r="C27" s="36" t="s">
        <v>58</v>
      </c>
      <c r="D27" s="37" t="s">
        <v>46</v>
      </c>
      <c r="E27" s="20"/>
      <c r="F27" s="21"/>
      <c r="G27" s="21">
        <f t="shared" si="0"/>
        <v>0</v>
      </c>
      <c r="H27" s="22" t="str">
        <f t="shared" si="1"/>
        <v>F</v>
      </c>
      <c r="I27" s="23"/>
    </row>
    <row r="28" spans="1:9" ht="18.75" x14ac:dyDescent="0.25">
      <c r="A28" s="19">
        <v>14</v>
      </c>
      <c r="B28" s="35" t="s">
        <v>173</v>
      </c>
      <c r="C28" s="36" t="s">
        <v>174</v>
      </c>
      <c r="D28" s="37" t="s">
        <v>61</v>
      </c>
      <c r="E28" s="20"/>
      <c r="F28" s="21"/>
      <c r="G28" s="21">
        <f t="shared" si="0"/>
        <v>0</v>
      </c>
      <c r="H28" s="22" t="str">
        <f t="shared" si="1"/>
        <v>F</v>
      </c>
      <c r="I28" s="23"/>
    </row>
    <row r="29" spans="1:9" ht="18.75" x14ac:dyDescent="0.25">
      <c r="A29" s="19">
        <v>15</v>
      </c>
      <c r="B29" s="35" t="s">
        <v>175</v>
      </c>
      <c r="C29" s="36" t="s">
        <v>176</v>
      </c>
      <c r="D29" s="37" t="s">
        <v>40</v>
      </c>
      <c r="E29" s="20"/>
      <c r="F29" s="21"/>
      <c r="G29" s="21">
        <f t="shared" si="0"/>
        <v>0</v>
      </c>
      <c r="H29" s="22" t="str">
        <f t="shared" si="1"/>
        <v>F</v>
      </c>
      <c r="I29" s="23"/>
    </row>
    <row r="30" spans="1:9" ht="18.75" x14ac:dyDescent="0.25">
      <c r="A30" s="19">
        <v>16</v>
      </c>
      <c r="B30" s="35" t="s">
        <v>177</v>
      </c>
      <c r="C30" s="36" t="s">
        <v>178</v>
      </c>
      <c r="D30" s="37" t="s">
        <v>179</v>
      </c>
      <c r="E30" s="20"/>
      <c r="F30" s="21"/>
      <c r="G30" s="21">
        <f t="shared" si="0"/>
        <v>0</v>
      </c>
      <c r="H30" s="22" t="str">
        <f t="shared" si="1"/>
        <v>F</v>
      </c>
      <c r="I30" s="23"/>
    </row>
    <row r="31" spans="1:9" ht="18.75" x14ac:dyDescent="0.25">
      <c r="A31" s="19">
        <v>17</v>
      </c>
      <c r="B31" s="35" t="s">
        <v>180</v>
      </c>
      <c r="C31" s="36" t="s">
        <v>88</v>
      </c>
      <c r="D31" s="37" t="s">
        <v>74</v>
      </c>
      <c r="E31" s="20"/>
      <c r="F31" s="21"/>
      <c r="G31" s="21">
        <f t="shared" si="0"/>
        <v>0</v>
      </c>
      <c r="H31" s="22" t="str">
        <f t="shared" si="1"/>
        <v>F</v>
      </c>
      <c r="I31" s="23"/>
    </row>
    <row r="32" spans="1:9" ht="18.75" x14ac:dyDescent="0.25">
      <c r="A32" s="19">
        <v>18</v>
      </c>
      <c r="B32" s="35" t="s">
        <v>181</v>
      </c>
      <c r="C32" s="36" t="s">
        <v>182</v>
      </c>
      <c r="D32" s="37" t="s">
        <v>43</v>
      </c>
      <c r="E32" s="20"/>
      <c r="F32" s="21"/>
      <c r="G32" s="21">
        <f t="shared" si="0"/>
        <v>0</v>
      </c>
      <c r="H32" s="22" t="str">
        <f t="shared" si="1"/>
        <v>F</v>
      </c>
      <c r="I32" s="23"/>
    </row>
    <row r="33" spans="1:9" ht="18.75" x14ac:dyDescent="0.25">
      <c r="A33" s="19">
        <v>19</v>
      </c>
      <c r="B33" s="35" t="s">
        <v>183</v>
      </c>
      <c r="C33" s="36" t="s">
        <v>184</v>
      </c>
      <c r="D33" s="37" t="s">
        <v>43</v>
      </c>
      <c r="E33" s="20"/>
      <c r="F33" s="21"/>
      <c r="G33" s="21">
        <f t="shared" si="0"/>
        <v>0</v>
      </c>
      <c r="H33" s="22" t="str">
        <f t="shared" si="1"/>
        <v>F</v>
      </c>
      <c r="I33" s="23"/>
    </row>
    <row r="34" spans="1:9" ht="18.75" x14ac:dyDescent="0.25">
      <c r="A34" s="19">
        <v>20</v>
      </c>
      <c r="B34" s="35" t="s">
        <v>185</v>
      </c>
      <c r="C34" s="36" t="s">
        <v>186</v>
      </c>
      <c r="D34" s="37" t="s">
        <v>187</v>
      </c>
      <c r="E34" s="20"/>
      <c r="F34" s="21"/>
      <c r="G34" s="21">
        <f t="shared" si="0"/>
        <v>0</v>
      </c>
      <c r="H34" s="22" t="str">
        <f t="shared" si="1"/>
        <v>F</v>
      </c>
      <c r="I34" s="23"/>
    </row>
    <row r="35" spans="1:9" ht="18.75" x14ac:dyDescent="0.25">
      <c r="A35" s="19">
        <v>21</v>
      </c>
      <c r="B35" s="35" t="s">
        <v>188</v>
      </c>
      <c r="C35" s="36" t="s">
        <v>189</v>
      </c>
      <c r="D35" s="37" t="s">
        <v>75</v>
      </c>
      <c r="E35" s="20"/>
      <c r="F35" s="21"/>
      <c r="G35" s="21">
        <f t="shared" si="0"/>
        <v>0</v>
      </c>
      <c r="H35" s="22" t="str">
        <f t="shared" si="1"/>
        <v>F</v>
      </c>
      <c r="I35" s="23"/>
    </row>
    <row r="36" spans="1:9" ht="18.75" x14ac:dyDescent="0.25">
      <c r="A36" s="19">
        <v>22</v>
      </c>
      <c r="B36" s="35" t="s">
        <v>190</v>
      </c>
      <c r="C36" s="36" t="s">
        <v>34</v>
      </c>
      <c r="D36" s="37" t="s">
        <v>141</v>
      </c>
      <c r="E36" s="20"/>
      <c r="F36" s="21"/>
      <c r="G36" s="21">
        <f t="shared" si="0"/>
        <v>0</v>
      </c>
      <c r="H36" s="22" t="str">
        <f t="shared" si="1"/>
        <v>F</v>
      </c>
      <c r="I36" s="23"/>
    </row>
    <row r="37" spans="1:9" ht="18.75" x14ac:dyDescent="0.25">
      <c r="A37" s="19">
        <v>23</v>
      </c>
      <c r="B37" s="35" t="s">
        <v>191</v>
      </c>
      <c r="C37" s="36" t="s">
        <v>32</v>
      </c>
      <c r="D37" s="37" t="s">
        <v>192</v>
      </c>
      <c r="E37" s="20"/>
      <c r="F37" s="21"/>
      <c r="G37" s="21">
        <f t="shared" si="0"/>
        <v>0</v>
      </c>
      <c r="H37" s="22" t="str">
        <f t="shared" si="1"/>
        <v>F</v>
      </c>
      <c r="I37" s="23"/>
    </row>
    <row r="38" spans="1:9" ht="18.75" x14ac:dyDescent="0.25">
      <c r="A38" s="19">
        <v>24</v>
      </c>
      <c r="B38" s="35" t="s">
        <v>193</v>
      </c>
      <c r="C38" s="36" t="s">
        <v>194</v>
      </c>
      <c r="D38" s="37" t="s">
        <v>192</v>
      </c>
      <c r="E38" s="20"/>
      <c r="F38" s="21"/>
      <c r="G38" s="21">
        <f t="shared" si="0"/>
        <v>0</v>
      </c>
      <c r="H38" s="22" t="str">
        <f t="shared" si="1"/>
        <v>F</v>
      </c>
      <c r="I38" s="23"/>
    </row>
    <row r="39" spans="1:9" ht="18.75" x14ac:dyDescent="0.25">
      <c r="A39" s="19">
        <v>25</v>
      </c>
      <c r="B39" s="35" t="s">
        <v>195</v>
      </c>
      <c r="C39" s="36" t="s">
        <v>196</v>
      </c>
      <c r="D39" s="37" t="s">
        <v>83</v>
      </c>
      <c r="E39" s="20"/>
      <c r="F39" s="21"/>
      <c r="G39" s="21">
        <f t="shared" si="0"/>
        <v>0</v>
      </c>
      <c r="H39" s="22" t="str">
        <f t="shared" si="1"/>
        <v>F</v>
      </c>
      <c r="I39" s="23"/>
    </row>
    <row r="40" spans="1:9" ht="18.75" x14ac:dyDescent="0.25">
      <c r="A40" s="19">
        <v>26</v>
      </c>
      <c r="B40" s="35" t="s">
        <v>197</v>
      </c>
      <c r="C40" s="36" t="s">
        <v>198</v>
      </c>
      <c r="D40" s="37" t="s">
        <v>35</v>
      </c>
      <c r="E40" s="20"/>
      <c r="F40" s="21"/>
      <c r="G40" s="21">
        <f t="shared" si="0"/>
        <v>0</v>
      </c>
      <c r="H40" s="22" t="str">
        <f t="shared" si="1"/>
        <v>F</v>
      </c>
      <c r="I40" s="23"/>
    </row>
    <row r="41" spans="1:9" ht="18.75" x14ac:dyDescent="0.25">
      <c r="A41" s="19">
        <v>27</v>
      </c>
      <c r="B41" s="35" t="s">
        <v>199</v>
      </c>
      <c r="C41" s="36" t="s">
        <v>200</v>
      </c>
      <c r="D41" s="37" t="s">
        <v>35</v>
      </c>
      <c r="E41" s="20"/>
      <c r="F41" s="21"/>
      <c r="G41" s="21">
        <f t="shared" si="0"/>
        <v>0</v>
      </c>
      <c r="H41" s="22" t="str">
        <f t="shared" si="1"/>
        <v>F</v>
      </c>
      <c r="I41" s="23"/>
    </row>
    <row r="42" spans="1:9" ht="18.75" x14ac:dyDescent="0.25">
      <c r="A42" s="19">
        <v>28</v>
      </c>
      <c r="B42" s="35" t="s">
        <v>201</v>
      </c>
      <c r="C42" s="36" t="s">
        <v>202</v>
      </c>
      <c r="D42" s="37" t="s">
        <v>69</v>
      </c>
      <c r="E42" s="20"/>
      <c r="F42" s="21"/>
      <c r="G42" s="21">
        <f t="shared" si="0"/>
        <v>0</v>
      </c>
      <c r="H42" s="22" t="str">
        <f t="shared" si="1"/>
        <v>F</v>
      </c>
      <c r="I42" s="23"/>
    </row>
    <row r="43" spans="1:9" ht="18.75" x14ac:dyDescent="0.25">
      <c r="A43" s="19">
        <v>29</v>
      </c>
      <c r="B43" s="35" t="s">
        <v>203</v>
      </c>
      <c r="C43" s="36" t="s">
        <v>204</v>
      </c>
      <c r="D43" s="37" t="s">
        <v>84</v>
      </c>
      <c r="E43" s="20"/>
      <c r="F43" s="21"/>
      <c r="G43" s="21">
        <f t="shared" si="0"/>
        <v>0</v>
      </c>
      <c r="H43" s="22" t="str">
        <f t="shared" si="1"/>
        <v>F</v>
      </c>
      <c r="I43" s="23"/>
    </row>
    <row r="44" spans="1:9" ht="18.75" x14ac:dyDescent="0.25">
      <c r="A44" s="19">
        <v>30</v>
      </c>
      <c r="B44" s="35" t="s">
        <v>205</v>
      </c>
      <c r="C44" s="36" t="s">
        <v>206</v>
      </c>
      <c r="D44" s="37" t="s">
        <v>79</v>
      </c>
      <c r="E44" s="20"/>
      <c r="F44" s="21"/>
      <c r="G44" s="21">
        <f t="shared" si="0"/>
        <v>0</v>
      </c>
      <c r="H44" s="22" t="str">
        <f t="shared" si="1"/>
        <v>F</v>
      </c>
      <c r="I44" s="23"/>
    </row>
    <row r="45" spans="1:9" ht="18.75" x14ac:dyDescent="0.25">
      <c r="A45" s="19">
        <v>31</v>
      </c>
      <c r="B45" s="30"/>
      <c r="C45" s="28"/>
      <c r="D45" s="29"/>
      <c r="E45" s="20"/>
      <c r="F45" s="21"/>
      <c r="G45" s="21">
        <f t="shared" si="0"/>
        <v>0</v>
      </c>
      <c r="H45" s="22" t="str">
        <f t="shared" si="1"/>
        <v>F</v>
      </c>
      <c r="I45" s="23"/>
    </row>
    <row r="46" spans="1:9" ht="18.75" x14ac:dyDescent="0.25">
      <c r="A46" s="19">
        <v>32</v>
      </c>
      <c r="B46" s="27"/>
      <c r="C46" s="28"/>
      <c r="D46" s="29"/>
      <c r="E46" s="20"/>
      <c r="F46" s="21"/>
      <c r="G46" s="21">
        <f t="shared" si="0"/>
        <v>0</v>
      </c>
      <c r="H46" s="22" t="str">
        <f t="shared" si="1"/>
        <v>F</v>
      </c>
      <c r="I46" s="23"/>
    </row>
    <row r="47" spans="1:9" ht="18.75" x14ac:dyDescent="0.25">
      <c r="A47" s="19">
        <v>33</v>
      </c>
      <c r="B47" s="27"/>
      <c r="C47" s="28"/>
      <c r="D47" s="29"/>
      <c r="E47" s="20"/>
      <c r="F47" s="21"/>
      <c r="G47" s="21">
        <f t="shared" si="0"/>
        <v>0</v>
      </c>
      <c r="H47" s="22" t="str">
        <f t="shared" si="1"/>
        <v>F</v>
      </c>
      <c r="I47" s="23"/>
    </row>
    <row r="48" spans="1:9" ht="15.75" x14ac:dyDescent="0.25">
      <c r="A48" s="19">
        <v>50</v>
      </c>
      <c r="B48" s="25"/>
      <c r="C48" s="24"/>
      <c r="D48" s="24"/>
      <c r="E48" s="20"/>
      <c r="F48" s="21"/>
      <c r="G48" s="21">
        <f t="shared" si="0"/>
        <v>0</v>
      </c>
      <c r="H48" s="22" t="str">
        <f t="shared" si="1"/>
        <v>F</v>
      </c>
      <c r="I48" s="23"/>
    </row>
    <row r="49" spans="1:9" ht="15.75" x14ac:dyDescent="0.25">
      <c r="A49" s="19">
        <v>51</v>
      </c>
      <c r="B49" s="25"/>
      <c r="C49" s="24"/>
      <c r="D49" s="24"/>
      <c r="E49" s="20"/>
      <c r="F49" s="21"/>
      <c r="G49" s="21">
        <f t="shared" ref="G49" si="2">E49*$E$13+F49*$F$13</f>
        <v>0</v>
      </c>
      <c r="H49" s="22" t="str">
        <f t="shared" si="1"/>
        <v>F</v>
      </c>
      <c r="I49" s="23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15.75" x14ac:dyDescent="0.25">
      <c r="A51" s="9" t="str">
        <f>"Cộng danh sách gồm "</f>
        <v xml:space="preserve">Cộng danh sách gồm </v>
      </c>
      <c r="B51" s="9"/>
      <c r="C51" s="9"/>
      <c r="D51" s="10">
        <f>COUNTA(H15:H49)</f>
        <v>35</v>
      </c>
      <c r="E51" s="11">
        <v>1</v>
      </c>
      <c r="F51" s="12"/>
      <c r="G51" s="1"/>
      <c r="H51" s="1"/>
      <c r="I51" s="1"/>
    </row>
    <row r="52" spans="1:9" ht="15.75" x14ac:dyDescent="0.25">
      <c r="A52" s="59" t="s">
        <v>20</v>
      </c>
      <c r="B52" s="59"/>
      <c r="C52" s="59"/>
      <c r="D52" s="13">
        <f>COUNTIF(G15:G49,"&gt;=5")</f>
        <v>0</v>
      </c>
      <c r="E52" s="14">
        <f>D52/D51</f>
        <v>0</v>
      </c>
      <c r="F52" s="15"/>
      <c r="G52" s="1"/>
      <c r="H52" s="1"/>
      <c r="I52" s="1"/>
    </row>
    <row r="53" spans="1:9" ht="15.75" x14ac:dyDescent="0.25">
      <c r="A53" s="59" t="s">
        <v>21</v>
      </c>
      <c r="B53" s="59"/>
      <c r="C53" s="59"/>
      <c r="D53" s="13">
        <f>COUNTIF(G15:G49,"&lt;5")</f>
        <v>35</v>
      </c>
      <c r="E53" s="14">
        <f>D53/D51</f>
        <v>1</v>
      </c>
      <c r="F53" s="15"/>
      <c r="G53" s="1"/>
      <c r="H53" s="1"/>
      <c r="I53" s="1"/>
    </row>
    <row r="54" spans="1:9" ht="15.75" x14ac:dyDescent="0.25">
      <c r="A54" s="16"/>
      <c r="B54" s="16"/>
      <c r="C54" s="4"/>
      <c r="D54" s="16"/>
      <c r="E54" s="3"/>
      <c r="F54" s="1"/>
      <c r="G54" s="1"/>
      <c r="H54" s="1"/>
      <c r="I54" s="1"/>
    </row>
    <row r="55" spans="1:9" ht="15.75" x14ac:dyDescent="0.25">
      <c r="A55" s="1"/>
      <c r="B55" s="1"/>
      <c r="C55" s="1"/>
      <c r="D55" s="1"/>
      <c r="E55" s="60" t="str">
        <f ca="1">"TP. Hồ Chí Minh, ngày "&amp;  DAY(NOW())&amp;" tháng " &amp;MONTH(NOW())&amp;" năm "&amp;YEAR(NOW())</f>
        <v>TP. Hồ Chí Minh, ngày 30 tháng 12 năm 2019</v>
      </c>
      <c r="F55" s="60"/>
      <c r="G55" s="60"/>
      <c r="H55" s="60"/>
      <c r="I55" s="60"/>
    </row>
    <row r="56" spans="1:9" ht="15.75" x14ac:dyDescent="0.25">
      <c r="A56" s="53" t="s">
        <v>22</v>
      </c>
      <c r="B56" s="53"/>
      <c r="C56" s="53"/>
      <c r="D56" s="1"/>
      <c r="E56" s="53" t="s">
        <v>23</v>
      </c>
      <c r="F56" s="53"/>
      <c r="G56" s="53"/>
      <c r="H56" s="53"/>
      <c r="I56" s="53"/>
    </row>
    <row r="57" spans="1:9" ht="15.75" x14ac:dyDescent="0.25">
      <c r="A57" s="1"/>
      <c r="B57" s="1"/>
      <c r="C57" s="1"/>
      <c r="D57" s="1"/>
      <c r="E57" s="1"/>
      <c r="F57" s="1"/>
      <c r="G57" s="1"/>
      <c r="H57" s="1"/>
      <c r="I57" s="1"/>
    </row>
  </sheetData>
  <protectedRanges>
    <protectedRange sqref="A57:I57" name="Range5"/>
    <protectedRange sqref="I15:I49" name="Range4"/>
    <protectedRange sqref="E15:F44 B45:F49" name="Range3"/>
    <protectedRange sqref="C8:C10 G8:G9" name="Range2"/>
    <protectedRange sqref="A4" name="Range1"/>
    <protectedRange sqref="E13:F13" name="Range6"/>
    <protectedRange sqref="B15:D16" name="Range3_1_1_9_1"/>
  </protectedRanges>
  <mergeCells count="26">
    <mergeCell ref="A56:C56"/>
    <mergeCell ref="E56:I56"/>
    <mergeCell ref="A10:B10"/>
    <mergeCell ref="C10:D10"/>
    <mergeCell ref="A12:A13"/>
    <mergeCell ref="B12:B13"/>
    <mergeCell ref="C12:D13"/>
    <mergeCell ref="G12:H12"/>
    <mergeCell ref="I12:I13"/>
    <mergeCell ref="C14:D14"/>
    <mergeCell ref="A52:C52"/>
    <mergeCell ref="A53:C53"/>
    <mergeCell ref="E55:I55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9">
    <cfRule type="cellIs" dxfId="3" priority="2" stopIfTrue="1" operator="equal">
      <formula>"F"</formula>
    </cfRule>
  </conditionalFormatting>
  <conditionalFormatting sqref="G15:G49">
    <cfRule type="expression" dxfId="2" priority="1" stopIfTrue="1">
      <formula>MAX(#REF!)&lt;4</formula>
    </cfRule>
  </conditionalFormatting>
  <pageMargins left="0.5" right="0" top="0.5" bottom="0.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5"/>
  <sheetViews>
    <sheetView tabSelected="1" workbookViewId="0">
      <selection activeCell="C54" sqref="C54"/>
    </sheetView>
  </sheetViews>
  <sheetFormatPr defaultRowHeight="15" x14ac:dyDescent="0.25"/>
  <cols>
    <col min="1" max="1" width="5.85546875" customWidth="1"/>
    <col min="2" max="2" width="14.140625" customWidth="1"/>
    <col min="3" max="3" width="21" customWidth="1"/>
    <col min="4" max="4" width="8.140625" customWidth="1"/>
    <col min="5" max="6" width="0" style="50" hidden="1" customWidth="1"/>
    <col min="7" max="7" width="8.7109375" customWidth="1"/>
    <col min="8" max="8" width="7.28515625" customWidth="1"/>
    <col min="9" max="9" width="8" customWidth="1"/>
    <col min="11" max="11" width="8" customWidth="1"/>
  </cols>
  <sheetData>
    <row r="1" spans="1:11" ht="15.75" x14ac:dyDescent="0.25">
      <c r="A1" s="62" t="s">
        <v>0</v>
      </c>
      <c r="B1" s="62"/>
      <c r="C1" s="62"/>
      <c r="D1" s="62"/>
      <c r="E1" s="43"/>
      <c r="F1" s="43"/>
      <c r="G1" s="76" t="s">
        <v>1</v>
      </c>
      <c r="H1" s="76"/>
      <c r="I1" s="76"/>
      <c r="J1" s="76"/>
      <c r="K1" s="76"/>
    </row>
    <row r="2" spans="1:11" ht="16.5" x14ac:dyDescent="0.25">
      <c r="A2" s="62" t="s">
        <v>2</v>
      </c>
      <c r="B2" s="62"/>
      <c r="C2" s="62"/>
      <c r="D2" s="62"/>
      <c r="E2" s="43"/>
      <c r="F2" s="43"/>
      <c r="G2" s="77" t="s">
        <v>3</v>
      </c>
      <c r="H2" s="77"/>
      <c r="I2" s="77"/>
      <c r="J2" s="77"/>
      <c r="K2" s="77"/>
    </row>
    <row r="3" spans="1:11" ht="15.75" x14ac:dyDescent="0.25">
      <c r="A3" s="62" t="s">
        <v>4</v>
      </c>
      <c r="B3" s="62"/>
      <c r="C3" s="62"/>
      <c r="D3" s="62"/>
      <c r="E3" s="43"/>
      <c r="F3" s="43"/>
      <c r="G3" s="1"/>
      <c r="H3" s="1"/>
      <c r="I3" s="1"/>
      <c r="J3" s="1"/>
      <c r="K3" s="1"/>
    </row>
    <row r="4" spans="1:11" ht="15.75" x14ac:dyDescent="0.25">
      <c r="A4" s="53" t="s">
        <v>48</v>
      </c>
      <c r="B4" s="53"/>
      <c r="C4" s="53"/>
      <c r="D4" s="53"/>
      <c r="E4" s="42"/>
      <c r="F4" s="42"/>
      <c r="G4" s="1"/>
      <c r="H4" s="1"/>
      <c r="I4" s="1"/>
      <c r="J4" s="1"/>
      <c r="K4" s="1"/>
    </row>
    <row r="5" spans="1:11" ht="15.75" x14ac:dyDescent="0.25">
      <c r="A5" s="42"/>
      <c r="B5" s="42"/>
      <c r="C5" s="42"/>
      <c r="D5" s="42"/>
      <c r="E5" s="42"/>
      <c r="F5" s="42"/>
      <c r="G5" s="1"/>
      <c r="H5" s="1"/>
      <c r="I5" s="1"/>
      <c r="J5" s="1"/>
      <c r="K5" s="1"/>
    </row>
    <row r="6" spans="1:11" ht="19.5" x14ac:dyDescent="0.3">
      <c r="A6" s="61" t="s">
        <v>5</v>
      </c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15.75" x14ac:dyDescent="0.2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5.75" x14ac:dyDescent="0.25">
      <c r="A8" s="54" t="s">
        <v>6</v>
      </c>
      <c r="B8" s="54"/>
      <c r="C8" s="54" t="s">
        <v>278</v>
      </c>
      <c r="D8" s="54"/>
      <c r="E8" s="44"/>
      <c r="F8" s="44"/>
      <c r="G8" s="78" t="s">
        <v>7</v>
      </c>
      <c r="H8" s="78"/>
      <c r="I8" s="31">
        <v>3</v>
      </c>
      <c r="J8" s="3"/>
      <c r="K8" s="3"/>
    </row>
    <row r="9" spans="1:11" ht="15.75" x14ac:dyDescent="0.25">
      <c r="A9" s="54" t="s">
        <v>8</v>
      </c>
      <c r="B9" s="54"/>
      <c r="C9" s="54" t="s">
        <v>208</v>
      </c>
      <c r="D9" s="54"/>
      <c r="E9" s="44"/>
      <c r="F9" s="44"/>
      <c r="G9" s="54" t="s">
        <v>9</v>
      </c>
      <c r="H9" s="54"/>
      <c r="I9" s="31" t="s">
        <v>54</v>
      </c>
      <c r="J9" s="3"/>
      <c r="K9" s="3"/>
    </row>
    <row r="10" spans="1:11" ht="15.75" x14ac:dyDescent="0.25">
      <c r="A10" s="54" t="s">
        <v>10</v>
      </c>
      <c r="B10" s="54"/>
      <c r="C10" s="54" t="s">
        <v>56</v>
      </c>
      <c r="D10" s="54"/>
      <c r="E10" s="44"/>
      <c r="F10" s="44"/>
      <c r="G10" s="4"/>
      <c r="H10" s="4"/>
      <c r="I10" s="1"/>
      <c r="J10" s="1"/>
      <c r="K10" s="1"/>
    </row>
    <row r="11" spans="1:11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47.25" x14ac:dyDescent="0.25">
      <c r="A12" s="64" t="s">
        <v>11</v>
      </c>
      <c r="B12" s="66" t="s">
        <v>12</v>
      </c>
      <c r="C12" s="68" t="s">
        <v>13</v>
      </c>
      <c r="D12" s="69"/>
      <c r="E12" s="47" t="s">
        <v>276</v>
      </c>
      <c r="F12" s="47" t="s">
        <v>277</v>
      </c>
      <c r="G12" s="5" t="s">
        <v>14</v>
      </c>
      <c r="H12" s="5" t="s">
        <v>15</v>
      </c>
      <c r="I12" s="72" t="s">
        <v>16</v>
      </c>
      <c r="J12" s="73"/>
      <c r="K12" s="74" t="s">
        <v>17</v>
      </c>
    </row>
    <row r="13" spans="1:11" ht="15.75" x14ac:dyDescent="0.25">
      <c r="A13" s="65"/>
      <c r="B13" s="67"/>
      <c r="C13" s="70"/>
      <c r="D13" s="71"/>
      <c r="E13" s="48"/>
      <c r="F13" s="48"/>
      <c r="G13" s="6">
        <v>0.3</v>
      </c>
      <c r="H13" s="6">
        <v>0.7</v>
      </c>
      <c r="I13" s="46" t="s">
        <v>18</v>
      </c>
      <c r="J13" s="46" t="s">
        <v>19</v>
      </c>
      <c r="K13" s="75"/>
    </row>
    <row r="14" spans="1:11" ht="15.75" x14ac:dyDescent="0.25">
      <c r="A14" s="45">
        <v>1</v>
      </c>
      <c r="B14" s="45">
        <v>2</v>
      </c>
      <c r="C14" s="56">
        <v>3</v>
      </c>
      <c r="D14" s="56"/>
      <c r="E14" s="45"/>
      <c r="F14" s="45"/>
      <c r="G14" s="45">
        <v>4</v>
      </c>
      <c r="H14" s="45">
        <v>5</v>
      </c>
      <c r="I14" s="45">
        <v>6</v>
      </c>
      <c r="J14" s="45">
        <v>7</v>
      </c>
      <c r="K14" s="46">
        <v>8</v>
      </c>
    </row>
    <row r="15" spans="1:11" ht="16.5" x14ac:dyDescent="0.25">
      <c r="A15" s="51">
        <v>1</v>
      </c>
      <c r="B15" s="52" t="s">
        <v>213</v>
      </c>
      <c r="C15" s="52" t="s">
        <v>214</v>
      </c>
      <c r="D15" s="52" t="s">
        <v>24</v>
      </c>
      <c r="E15" s="52">
        <v>8.5</v>
      </c>
      <c r="F15" s="52">
        <v>8</v>
      </c>
      <c r="G15" s="21">
        <f>(E15+F15)/2</f>
        <v>8.25</v>
      </c>
      <c r="H15" s="21">
        <v>7.5</v>
      </c>
      <c r="I15" s="21">
        <f>G15*30%+H15*70%</f>
        <v>7.7249999999999996</v>
      </c>
      <c r="J15" s="22" t="str">
        <f>IF(I15&lt;4,"F",IF(I15&lt;=4.9,"D",IF(I15&lt;=5.4,"D+",IF(I15&lt;=5.9,"C",IF(I15&lt;=6.9,"C+",IF(I15&lt;=7.9,"B",IF(I15&lt;=8.4,"B+","A")))))))</f>
        <v>B</v>
      </c>
      <c r="K15" s="23"/>
    </row>
    <row r="16" spans="1:11" ht="16.5" x14ac:dyDescent="0.25">
      <c r="A16" s="51">
        <v>2</v>
      </c>
      <c r="B16" s="52" t="s">
        <v>215</v>
      </c>
      <c r="C16" s="52" t="s">
        <v>38</v>
      </c>
      <c r="D16" s="52" t="s">
        <v>59</v>
      </c>
      <c r="E16" s="52">
        <v>8</v>
      </c>
      <c r="F16" s="52">
        <v>8</v>
      </c>
      <c r="G16" s="21">
        <f t="shared" ref="G16:G43" si="0">(E16+F16)/2</f>
        <v>8</v>
      </c>
      <c r="H16" s="21">
        <v>7</v>
      </c>
      <c r="I16" s="21">
        <f t="shared" ref="I16:I44" si="1">G16*30%+H16*70%</f>
        <v>7.2999999999999989</v>
      </c>
      <c r="J16" s="22" t="str">
        <f t="shared" ref="J16:J44" si="2">IF(I16&lt;4,"F",IF(I16&lt;=4.9,"D",IF(I16&lt;=5.4,"D+",IF(I16&lt;=5.9,"C",IF(I16&lt;=6.9,"C+",IF(I16&lt;=7.9,"B",IF(I16&lt;=8.4,"B+","A")))))))</f>
        <v>B</v>
      </c>
      <c r="K16" s="23"/>
    </row>
    <row r="17" spans="1:11" ht="16.5" x14ac:dyDescent="0.25">
      <c r="A17" s="51">
        <v>3</v>
      </c>
      <c r="B17" s="52" t="s">
        <v>216</v>
      </c>
      <c r="C17" s="52" t="s">
        <v>217</v>
      </c>
      <c r="D17" s="52" t="s">
        <v>49</v>
      </c>
      <c r="E17" s="52">
        <v>8</v>
      </c>
      <c r="F17" s="52">
        <v>8</v>
      </c>
      <c r="G17" s="21">
        <f t="shared" si="0"/>
        <v>8</v>
      </c>
      <c r="H17" s="21">
        <v>6.5</v>
      </c>
      <c r="I17" s="21">
        <f t="shared" si="1"/>
        <v>6.9499999999999993</v>
      </c>
      <c r="J17" s="22" t="str">
        <f t="shared" si="2"/>
        <v>B</v>
      </c>
      <c r="K17" s="23"/>
    </row>
    <row r="18" spans="1:11" ht="16.5" x14ac:dyDescent="0.25">
      <c r="A18" s="51">
        <v>4</v>
      </c>
      <c r="B18" s="52" t="s">
        <v>218</v>
      </c>
      <c r="C18" s="52" t="s">
        <v>219</v>
      </c>
      <c r="D18" s="52" t="s">
        <v>49</v>
      </c>
      <c r="E18" s="52">
        <v>6</v>
      </c>
      <c r="F18" s="52">
        <v>7.5</v>
      </c>
      <c r="G18" s="21">
        <f t="shared" si="0"/>
        <v>6.75</v>
      </c>
      <c r="H18" s="39">
        <v>6.5</v>
      </c>
      <c r="I18" s="21">
        <f t="shared" si="1"/>
        <v>6.5749999999999993</v>
      </c>
      <c r="J18" s="40" t="str">
        <f t="shared" si="2"/>
        <v>C+</v>
      </c>
      <c r="K18" s="41"/>
    </row>
    <row r="19" spans="1:11" ht="16.5" x14ac:dyDescent="0.25">
      <c r="A19" s="51">
        <v>5</v>
      </c>
      <c r="B19" s="52" t="s">
        <v>220</v>
      </c>
      <c r="C19" s="52" t="s">
        <v>221</v>
      </c>
      <c r="D19" s="52" t="s">
        <v>71</v>
      </c>
      <c r="E19" s="52">
        <v>6</v>
      </c>
      <c r="F19" s="52">
        <v>8</v>
      </c>
      <c r="G19" s="21">
        <f t="shared" si="0"/>
        <v>7</v>
      </c>
      <c r="H19" s="39">
        <v>5.5</v>
      </c>
      <c r="I19" s="21">
        <f t="shared" si="1"/>
        <v>5.9499999999999993</v>
      </c>
      <c r="J19" s="40" t="str">
        <f t="shared" si="2"/>
        <v>C+</v>
      </c>
      <c r="K19" s="41"/>
    </row>
    <row r="20" spans="1:11" ht="16.5" x14ac:dyDescent="0.25">
      <c r="A20" s="51">
        <v>6</v>
      </c>
      <c r="B20" s="52" t="s">
        <v>222</v>
      </c>
      <c r="C20" s="52" t="s">
        <v>223</v>
      </c>
      <c r="D20" s="52" t="s">
        <v>161</v>
      </c>
      <c r="E20" s="52">
        <v>8.5</v>
      </c>
      <c r="F20" s="52">
        <v>7.5</v>
      </c>
      <c r="G20" s="21">
        <f t="shared" si="0"/>
        <v>8</v>
      </c>
      <c r="H20" s="21">
        <v>6</v>
      </c>
      <c r="I20" s="21">
        <f t="shared" si="1"/>
        <v>6.6</v>
      </c>
      <c r="J20" s="22" t="str">
        <f t="shared" si="2"/>
        <v>C+</v>
      </c>
      <c r="K20" s="23"/>
    </row>
    <row r="21" spans="1:11" ht="16.5" x14ac:dyDescent="0.25">
      <c r="A21" s="51">
        <v>7</v>
      </c>
      <c r="B21" s="52" t="s">
        <v>224</v>
      </c>
      <c r="C21" s="52" t="s">
        <v>163</v>
      </c>
      <c r="D21" s="52" t="s">
        <v>225</v>
      </c>
      <c r="E21" s="52">
        <v>8.5</v>
      </c>
      <c r="F21" s="52">
        <v>9</v>
      </c>
      <c r="G21" s="21">
        <f t="shared" si="0"/>
        <v>8.75</v>
      </c>
      <c r="H21" s="21">
        <v>7</v>
      </c>
      <c r="I21" s="21">
        <f t="shared" si="1"/>
        <v>7.5249999999999995</v>
      </c>
      <c r="J21" s="22" t="str">
        <f t="shared" si="2"/>
        <v>B</v>
      </c>
      <c r="K21" s="23"/>
    </row>
    <row r="22" spans="1:11" ht="16.5" x14ac:dyDescent="0.25">
      <c r="A22" s="51">
        <v>8</v>
      </c>
      <c r="B22" s="52" t="s">
        <v>226</v>
      </c>
      <c r="C22" s="52" t="s">
        <v>210</v>
      </c>
      <c r="D22" s="52" t="s">
        <v>209</v>
      </c>
      <c r="E22" s="52">
        <v>8</v>
      </c>
      <c r="F22" s="52">
        <v>8.5</v>
      </c>
      <c r="G22" s="21">
        <v>9.3000000000000007</v>
      </c>
      <c r="H22" s="21">
        <v>7.5</v>
      </c>
      <c r="I22" s="21">
        <f t="shared" si="1"/>
        <v>8.0399999999999991</v>
      </c>
      <c r="J22" s="22" t="str">
        <f t="shared" si="2"/>
        <v>B+</v>
      </c>
      <c r="K22" s="23"/>
    </row>
    <row r="23" spans="1:11" ht="16.5" x14ac:dyDescent="0.25">
      <c r="A23" s="51">
        <v>9</v>
      </c>
      <c r="B23" s="52" t="s">
        <v>227</v>
      </c>
      <c r="C23" s="52" t="s">
        <v>228</v>
      </c>
      <c r="D23" s="52" t="s">
        <v>37</v>
      </c>
      <c r="E23" s="52">
        <v>7</v>
      </c>
      <c r="F23" s="52">
        <v>8.5</v>
      </c>
      <c r="G23" s="21">
        <f t="shared" si="0"/>
        <v>7.75</v>
      </c>
      <c r="H23" s="21">
        <v>8</v>
      </c>
      <c r="I23" s="21">
        <f t="shared" si="1"/>
        <v>7.9249999999999989</v>
      </c>
      <c r="J23" s="22" t="str">
        <f t="shared" si="2"/>
        <v>B+</v>
      </c>
      <c r="K23" s="23"/>
    </row>
    <row r="24" spans="1:11" ht="16.5" x14ac:dyDescent="0.25">
      <c r="A24" s="51">
        <v>10</v>
      </c>
      <c r="B24" s="52" t="s">
        <v>229</v>
      </c>
      <c r="C24" s="52" t="s">
        <v>230</v>
      </c>
      <c r="D24" s="52" t="s">
        <v>166</v>
      </c>
      <c r="E24" s="52">
        <v>8</v>
      </c>
      <c r="F24" s="52">
        <v>8.5</v>
      </c>
      <c r="G24" s="21">
        <f t="shared" si="0"/>
        <v>8.25</v>
      </c>
      <c r="H24" s="21">
        <v>6.5</v>
      </c>
      <c r="I24" s="21">
        <f t="shared" si="1"/>
        <v>7.0250000000000004</v>
      </c>
      <c r="J24" s="22" t="str">
        <f t="shared" si="2"/>
        <v>B</v>
      </c>
      <c r="K24" s="23"/>
    </row>
    <row r="25" spans="1:11" ht="16.5" x14ac:dyDescent="0.25">
      <c r="A25" s="51">
        <v>11</v>
      </c>
      <c r="B25" s="52" t="s">
        <v>231</v>
      </c>
      <c r="C25" s="52" t="s">
        <v>232</v>
      </c>
      <c r="D25" s="52" t="s">
        <v>233</v>
      </c>
      <c r="E25" s="52">
        <v>7</v>
      </c>
      <c r="F25" s="52">
        <v>5</v>
      </c>
      <c r="G25" s="21">
        <f t="shared" si="0"/>
        <v>6</v>
      </c>
      <c r="H25" s="39">
        <v>5</v>
      </c>
      <c r="I25" s="21">
        <f t="shared" si="1"/>
        <v>5.3</v>
      </c>
      <c r="J25" s="40" t="str">
        <f t="shared" si="2"/>
        <v>D+</v>
      </c>
      <c r="K25" s="41"/>
    </row>
    <row r="26" spans="1:11" ht="16.5" x14ac:dyDescent="0.25">
      <c r="A26" s="51">
        <v>12</v>
      </c>
      <c r="B26" s="52" t="s">
        <v>234</v>
      </c>
      <c r="C26" s="52" t="s">
        <v>235</v>
      </c>
      <c r="D26" s="52" t="s">
        <v>39</v>
      </c>
      <c r="E26" s="52">
        <v>6</v>
      </c>
      <c r="F26" s="52">
        <v>8.5</v>
      </c>
      <c r="G26" s="21">
        <v>8</v>
      </c>
      <c r="H26" s="21">
        <v>6</v>
      </c>
      <c r="I26" s="21">
        <f t="shared" si="1"/>
        <v>6.6</v>
      </c>
      <c r="J26" s="22" t="str">
        <f t="shared" si="2"/>
        <v>C+</v>
      </c>
      <c r="K26" s="23"/>
    </row>
    <row r="27" spans="1:11" ht="16.5" x14ac:dyDescent="0.25">
      <c r="A27" s="51">
        <v>13</v>
      </c>
      <c r="B27" s="52" t="s">
        <v>236</v>
      </c>
      <c r="C27" s="52" t="s">
        <v>237</v>
      </c>
      <c r="D27" s="52" t="s">
        <v>238</v>
      </c>
      <c r="E27" s="52">
        <v>8.5</v>
      </c>
      <c r="F27" s="52">
        <v>8.5</v>
      </c>
      <c r="G27" s="21">
        <v>9</v>
      </c>
      <c r="H27" s="21">
        <v>8</v>
      </c>
      <c r="I27" s="21">
        <f t="shared" si="1"/>
        <v>8.2999999999999989</v>
      </c>
      <c r="J27" s="22" t="str">
        <f t="shared" si="2"/>
        <v>B+</v>
      </c>
      <c r="K27" s="23"/>
    </row>
    <row r="28" spans="1:11" ht="16.5" x14ac:dyDescent="0.25">
      <c r="A28" s="51">
        <v>14</v>
      </c>
      <c r="B28" s="52" t="s">
        <v>239</v>
      </c>
      <c r="C28" s="52" t="s">
        <v>240</v>
      </c>
      <c r="D28" s="52" t="s">
        <v>61</v>
      </c>
      <c r="E28" s="52">
        <v>8</v>
      </c>
      <c r="F28" s="52">
        <v>8</v>
      </c>
      <c r="G28" s="21">
        <f t="shared" si="0"/>
        <v>8</v>
      </c>
      <c r="H28" s="21">
        <v>8</v>
      </c>
      <c r="I28" s="21">
        <f t="shared" si="1"/>
        <v>8</v>
      </c>
      <c r="J28" s="22" t="str">
        <f t="shared" si="2"/>
        <v>B+</v>
      </c>
      <c r="K28" s="23"/>
    </row>
    <row r="29" spans="1:11" ht="16.5" x14ac:dyDescent="0.25">
      <c r="A29" s="51">
        <v>15</v>
      </c>
      <c r="B29" s="52" t="s">
        <v>241</v>
      </c>
      <c r="C29" s="52" t="s">
        <v>242</v>
      </c>
      <c r="D29" s="52" t="s">
        <v>61</v>
      </c>
      <c r="E29" s="52">
        <v>7</v>
      </c>
      <c r="F29" s="52">
        <v>8</v>
      </c>
      <c r="G29" s="21">
        <v>8</v>
      </c>
      <c r="H29" s="21">
        <v>7.5</v>
      </c>
      <c r="I29" s="21">
        <f t="shared" si="1"/>
        <v>7.65</v>
      </c>
      <c r="J29" s="22" t="str">
        <f t="shared" si="2"/>
        <v>B</v>
      </c>
      <c r="K29" s="23"/>
    </row>
    <row r="30" spans="1:11" ht="16.5" x14ac:dyDescent="0.25">
      <c r="A30" s="51">
        <v>16</v>
      </c>
      <c r="B30" s="52">
        <v>550140026</v>
      </c>
      <c r="C30" s="52" t="s">
        <v>243</v>
      </c>
      <c r="D30" s="52" t="s">
        <v>63</v>
      </c>
      <c r="E30" s="52">
        <v>6</v>
      </c>
      <c r="F30" s="52">
        <v>7</v>
      </c>
      <c r="G30" s="21">
        <v>7</v>
      </c>
      <c r="H30" s="21">
        <v>5.5</v>
      </c>
      <c r="I30" s="21">
        <f t="shared" si="1"/>
        <v>5.9499999999999993</v>
      </c>
      <c r="J30" s="22" t="str">
        <f t="shared" si="2"/>
        <v>C+</v>
      </c>
      <c r="K30" s="23"/>
    </row>
    <row r="31" spans="1:11" ht="16.5" x14ac:dyDescent="0.25">
      <c r="A31" s="51">
        <v>17</v>
      </c>
      <c r="B31" s="52" t="s">
        <v>244</v>
      </c>
      <c r="C31" s="52" t="s">
        <v>245</v>
      </c>
      <c r="D31" s="52" t="s">
        <v>63</v>
      </c>
      <c r="E31" s="52">
        <v>7</v>
      </c>
      <c r="F31" s="52">
        <v>9</v>
      </c>
      <c r="G31" s="21">
        <f t="shared" si="0"/>
        <v>8</v>
      </c>
      <c r="H31" s="21">
        <v>7.5</v>
      </c>
      <c r="I31" s="21">
        <f t="shared" si="1"/>
        <v>7.65</v>
      </c>
      <c r="J31" s="22" t="str">
        <f t="shared" si="2"/>
        <v>B</v>
      </c>
      <c r="K31" s="23"/>
    </row>
    <row r="32" spans="1:11" ht="16.5" x14ac:dyDescent="0.25">
      <c r="A32" s="51">
        <v>18</v>
      </c>
      <c r="B32" s="52" t="s">
        <v>246</v>
      </c>
      <c r="C32" s="52" t="s">
        <v>247</v>
      </c>
      <c r="D32" s="52" t="s">
        <v>41</v>
      </c>
      <c r="E32" s="52">
        <v>6</v>
      </c>
      <c r="F32" s="52">
        <v>7</v>
      </c>
      <c r="G32" s="21">
        <f t="shared" si="0"/>
        <v>6.5</v>
      </c>
      <c r="H32" s="21">
        <v>6.5</v>
      </c>
      <c r="I32" s="21">
        <f t="shared" si="1"/>
        <v>6.5</v>
      </c>
      <c r="J32" s="22" t="str">
        <f t="shared" si="2"/>
        <v>C+</v>
      </c>
      <c r="K32" s="23"/>
    </row>
    <row r="33" spans="1:11" ht="16.5" x14ac:dyDescent="0.25">
      <c r="A33" s="51">
        <v>19</v>
      </c>
      <c r="B33" s="52" t="s">
        <v>248</v>
      </c>
      <c r="C33" s="52" t="s">
        <v>249</v>
      </c>
      <c r="D33" s="52" t="s">
        <v>250</v>
      </c>
      <c r="E33" s="52">
        <v>6</v>
      </c>
      <c r="F33" s="52">
        <v>7</v>
      </c>
      <c r="G33" s="21">
        <v>7.5</v>
      </c>
      <c r="H33" s="21">
        <v>5</v>
      </c>
      <c r="I33" s="21">
        <f t="shared" si="1"/>
        <v>5.75</v>
      </c>
      <c r="J33" s="22" t="str">
        <f t="shared" si="2"/>
        <v>C</v>
      </c>
      <c r="K33" s="23"/>
    </row>
    <row r="34" spans="1:11" ht="16.5" x14ac:dyDescent="0.25">
      <c r="A34" s="51">
        <v>20</v>
      </c>
      <c r="B34" s="52" t="s">
        <v>251</v>
      </c>
      <c r="C34" s="52" t="s">
        <v>252</v>
      </c>
      <c r="D34" s="52" t="s">
        <v>211</v>
      </c>
      <c r="E34" s="52">
        <v>7</v>
      </c>
      <c r="F34" s="52">
        <v>8.5</v>
      </c>
      <c r="G34" s="21">
        <v>9</v>
      </c>
      <c r="H34" s="21">
        <v>7</v>
      </c>
      <c r="I34" s="21">
        <f t="shared" si="1"/>
        <v>7.6</v>
      </c>
      <c r="J34" s="22" t="str">
        <f t="shared" si="2"/>
        <v>B</v>
      </c>
      <c r="K34" s="23"/>
    </row>
    <row r="35" spans="1:11" ht="16.5" x14ac:dyDescent="0.25">
      <c r="A35" s="51">
        <v>21</v>
      </c>
      <c r="B35" s="52" t="s">
        <v>253</v>
      </c>
      <c r="C35" s="52" t="s">
        <v>254</v>
      </c>
      <c r="D35" s="52" t="s">
        <v>207</v>
      </c>
      <c r="E35" s="52">
        <v>8.5</v>
      </c>
      <c r="F35" s="52">
        <v>7.5</v>
      </c>
      <c r="G35" s="21">
        <f t="shared" si="0"/>
        <v>8</v>
      </c>
      <c r="H35" s="21">
        <v>5</v>
      </c>
      <c r="I35" s="21">
        <f t="shared" si="1"/>
        <v>5.9</v>
      </c>
      <c r="J35" s="22" t="str">
        <f t="shared" si="2"/>
        <v>C</v>
      </c>
      <c r="K35" s="23"/>
    </row>
    <row r="36" spans="1:11" ht="16.5" x14ac:dyDescent="0.25">
      <c r="A36" s="51">
        <v>22</v>
      </c>
      <c r="B36" s="52" t="s">
        <v>255</v>
      </c>
      <c r="C36" s="52" t="s">
        <v>256</v>
      </c>
      <c r="D36" s="52" t="s">
        <v>257</v>
      </c>
      <c r="E36" s="52">
        <v>8.5</v>
      </c>
      <c r="F36" s="52">
        <v>7</v>
      </c>
      <c r="G36" s="21">
        <f t="shared" si="0"/>
        <v>7.75</v>
      </c>
      <c r="H36" s="21">
        <v>6</v>
      </c>
      <c r="I36" s="21">
        <f t="shared" si="1"/>
        <v>6.5249999999999986</v>
      </c>
      <c r="J36" s="22" t="str">
        <f t="shared" si="2"/>
        <v>C+</v>
      </c>
      <c r="K36" s="23"/>
    </row>
    <row r="37" spans="1:11" ht="16.5" x14ac:dyDescent="0.25">
      <c r="A37" s="51">
        <v>23</v>
      </c>
      <c r="B37" s="52" t="s">
        <v>258</v>
      </c>
      <c r="C37" s="52" t="s">
        <v>259</v>
      </c>
      <c r="D37" s="52" t="s">
        <v>260</v>
      </c>
      <c r="E37" s="52">
        <v>8</v>
      </c>
      <c r="F37" s="52">
        <v>9</v>
      </c>
      <c r="G37" s="21">
        <v>9.5</v>
      </c>
      <c r="H37" s="21">
        <v>8</v>
      </c>
      <c r="I37" s="21">
        <f t="shared" si="1"/>
        <v>8.4499999999999993</v>
      </c>
      <c r="J37" s="22" t="str">
        <f t="shared" si="2"/>
        <v>A</v>
      </c>
      <c r="K37" s="23"/>
    </row>
    <row r="38" spans="1:11" ht="16.5" x14ac:dyDescent="0.25">
      <c r="A38" s="51">
        <v>24</v>
      </c>
      <c r="B38" s="52" t="s">
        <v>261</v>
      </c>
      <c r="C38" s="52" t="s">
        <v>262</v>
      </c>
      <c r="D38" s="52" t="s">
        <v>263</v>
      </c>
      <c r="E38" s="52">
        <v>8.5</v>
      </c>
      <c r="F38" s="52">
        <v>8.5</v>
      </c>
      <c r="G38" s="21">
        <f t="shared" si="0"/>
        <v>8.5</v>
      </c>
      <c r="H38" s="21">
        <v>7</v>
      </c>
      <c r="I38" s="21">
        <f t="shared" si="1"/>
        <v>7.4499999999999993</v>
      </c>
      <c r="J38" s="22" t="str">
        <f t="shared" si="2"/>
        <v>B</v>
      </c>
      <c r="K38" s="23"/>
    </row>
    <row r="39" spans="1:11" ht="16.5" x14ac:dyDescent="0.25">
      <c r="A39" s="51">
        <v>25</v>
      </c>
      <c r="B39" s="52" t="s">
        <v>264</v>
      </c>
      <c r="C39" s="52" t="s">
        <v>265</v>
      </c>
      <c r="D39" s="52" t="s">
        <v>68</v>
      </c>
      <c r="E39" s="52">
        <v>6</v>
      </c>
      <c r="F39" s="52">
        <v>7</v>
      </c>
      <c r="G39" s="21">
        <v>7</v>
      </c>
      <c r="H39" s="21">
        <v>7.5</v>
      </c>
      <c r="I39" s="21">
        <f t="shared" si="1"/>
        <v>7.35</v>
      </c>
      <c r="J39" s="22" t="str">
        <f t="shared" si="2"/>
        <v>B</v>
      </c>
      <c r="K39" s="23"/>
    </row>
    <row r="40" spans="1:11" ht="16.5" x14ac:dyDescent="0.25">
      <c r="A40" s="51">
        <v>26</v>
      </c>
      <c r="B40" s="52" t="s">
        <v>266</v>
      </c>
      <c r="C40" s="52" t="s">
        <v>267</v>
      </c>
      <c r="D40" s="52" t="s">
        <v>47</v>
      </c>
      <c r="E40" s="52">
        <v>6</v>
      </c>
      <c r="F40" s="52">
        <v>8</v>
      </c>
      <c r="G40" s="21">
        <f t="shared" si="0"/>
        <v>7</v>
      </c>
      <c r="H40" s="21">
        <v>6</v>
      </c>
      <c r="I40" s="21">
        <f t="shared" si="1"/>
        <v>6.2999999999999989</v>
      </c>
      <c r="J40" s="22" t="str">
        <f t="shared" si="2"/>
        <v>C+</v>
      </c>
      <c r="K40" s="23"/>
    </row>
    <row r="41" spans="1:11" ht="16.5" x14ac:dyDescent="0.25">
      <c r="A41" s="51">
        <v>27</v>
      </c>
      <c r="B41" s="52" t="s">
        <v>268</v>
      </c>
      <c r="C41" s="52" t="s">
        <v>269</v>
      </c>
      <c r="D41" s="52" t="s">
        <v>270</v>
      </c>
      <c r="E41" s="52">
        <v>7</v>
      </c>
      <c r="F41" s="52">
        <v>8</v>
      </c>
      <c r="G41" s="21">
        <f t="shared" si="0"/>
        <v>7.5</v>
      </c>
      <c r="H41" s="21">
        <v>7</v>
      </c>
      <c r="I41" s="21">
        <f t="shared" si="1"/>
        <v>7.1499999999999995</v>
      </c>
      <c r="J41" s="22" t="str">
        <f t="shared" si="2"/>
        <v>B</v>
      </c>
      <c r="K41" s="23"/>
    </row>
    <row r="42" spans="1:11" ht="16.5" x14ac:dyDescent="0.25">
      <c r="A42" s="51">
        <v>28</v>
      </c>
      <c r="B42" s="52" t="s">
        <v>271</v>
      </c>
      <c r="C42" s="52" t="s">
        <v>80</v>
      </c>
      <c r="D42" s="52" t="s">
        <v>145</v>
      </c>
      <c r="E42" s="52">
        <v>7</v>
      </c>
      <c r="F42" s="52">
        <v>8</v>
      </c>
      <c r="G42" s="21">
        <v>9</v>
      </c>
      <c r="H42" s="21">
        <v>8.5</v>
      </c>
      <c r="I42" s="21">
        <f t="shared" si="1"/>
        <v>8.6499999999999986</v>
      </c>
      <c r="J42" s="22" t="str">
        <f t="shared" si="2"/>
        <v>A</v>
      </c>
      <c r="K42" s="23"/>
    </row>
    <row r="43" spans="1:11" ht="16.5" x14ac:dyDescent="0.25">
      <c r="A43" s="51">
        <v>29</v>
      </c>
      <c r="B43" s="52" t="s">
        <v>272</v>
      </c>
      <c r="C43" s="52" t="s">
        <v>273</v>
      </c>
      <c r="D43" s="52" t="s">
        <v>78</v>
      </c>
      <c r="E43" s="52">
        <v>7</v>
      </c>
      <c r="F43" s="52">
        <v>9</v>
      </c>
      <c r="G43" s="21">
        <f t="shared" si="0"/>
        <v>8</v>
      </c>
      <c r="H43" s="21">
        <v>7.5</v>
      </c>
      <c r="I43" s="21">
        <f t="shared" si="1"/>
        <v>7.65</v>
      </c>
      <c r="J43" s="22" t="str">
        <f t="shared" si="2"/>
        <v>B</v>
      </c>
      <c r="K43" s="23"/>
    </row>
    <row r="44" spans="1:11" ht="16.5" x14ac:dyDescent="0.25">
      <c r="A44" s="51">
        <v>30</v>
      </c>
      <c r="B44" s="52" t="s">
        <v>274</v>
      </c>
      <c r="C44" s="52" t="s">
        <v>275</v>
      </c>
      <c r="D44" s="52" t="s">
        <v>85</v>
      </c>
      <c r="E44" s="52">
        <v>8.5</v>
      </c>
      <c r="F44" s="52">
        <v>8</v>
      </c>
      <c r="G44" s="21">
        <v>9</v>
      </c>
      <c r="H44" s="21">
        <v>8</v>
      </c>
      <c r="I44" s="21">
        <f t="shared" si="1"/>
        <v>8.2999999999999989</v>
      </c>
      <c r="J44" s="22" t="str">
        <f t="shared" si="2"/>
        <v>B+</v>
      </c>
      <c r="K44" s="23"/>
    </row>
    <row r="45" spans="1:11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x14ac:dyDescent="0.25">
      <c r="A46" s="9" t="str">
        <f>"Cộng danh sách gồm "</f>
        <v xml:space="preserve">Cộng danh sách gồm </v>
      </c>
      <c r="B46" s="9"/>
      <c r="C46" s="9"/>
      <c r="D46" s="10">
        <f>COUNTA(J15:J44)</f>
        <v>30</v>
      </c>
      <c r="E46" s="10"/>
      <c r="F46" s="10"/>
      <c r="G46" s="11">
        <v>1</v>
      </c>
      <c r="H46" s="12"/>
      <c r="I46" s="1"/>
      <c r="J46" s="1"/>
      <c r="K46" s="1"/>
    </row>
    <row r="47" spans="1:11" ht="15.75" x14ac:dyDescent="0.25">
      <c r="A47" s="59" t="s">
        <v>20</v>
      </c>
      <c r="B47" s="59"/>
      <c r="C47" s="59"/>
      <c r="D47" s="13">
        <f>COUNTIF(I15:I44,"&gt;=5")</f>
        <v>30</v>
      </c>
      <c r="E47" s="49"/>
      <c r="F47" s="49"/>
      <c r="G47" s="14">
        <f>D47/D46</f>
        <v>1</v>
      </c>
      <c r="H47" s="15"/>
      <c r="I47" s="1"/>
      <c r="J47" s="1"/>
      <c r="K47" s="1"/>
    </row>
    <row r="48" spans="1:11" ht="15.75" x14ac:dyDescent="0.25">
      <c r="A48" s="59" t="s">
        <v>21</v>
      </c>
      <c r="B48" s="59"/>
      <c r="C48" s="59"/>
      <c r="D48" s="13">
        <f>COUNTIF(I15:I44,"&lt;5")</f>
        <v>0</v>
      </c>
      <c r="E48" s="49"/>
      <c r="F48" s="49"/>
      <c r="G48" s="14">
        <f>D48/D46</f>
        <v>0</v>
      </c>
      <c r="H48" s="15"/>
      <c r="I48" s="1"/>
      <c r="J48" s="1"/>
      <c r="K48" s="1"/>
    </row>
    <row r="49" spans="1:11" ht="15.75" x14ac:dyDescent="0.25">
      <c r="A49" s="16"/>
      <c r="B49" s="16"/>
      <c r="C49" s="4"/>
      <c r="D49" s="16"/>
      <c r="E49" s="16"/>
      <c r="F49" s="16"/>
      <c r="G49" s="3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79" t="str">
        <f ca="1">"TP. Hồ Chí Minh, ngày "&amp;  DAY(NOW())&amp;" tháng " &amp;MONTH(NOW())&amp;" năm "&amp;YEAR(NOW())</f>
        <v>TP. Hồ Chí Minh, ngày 30 tháng 12 năm 2019</v>
      </c>
      <c r="E50" s="79"/>
      <c r="F50" s="79"/>
      <c r="G50" s="79"/>
      <c r="H50" s="79"/>
      <c r="I50" s="79"/>
      <c r="J50" s="79"/>
      <c r="K50" s="79"/>
    </row>
    <row r="51" spans="1:11" ht="15.75" x14ac:dyDescent="0.25">
      <c r="A51" s="53" t="s">
        <v>22</v>
      </c>
      <c r="B51" s="53"/>
      <c r="C51" s="53"/>
      <c r="D51" s="1"/>
      <c r="E51" s="1"/>
      <c r="F51" s="1"/>
      <c r="G51" s="53" t="s">
        <v>23</v>
      </c>
      <c r="H51" s="53"/>
      <c r="I51" s="53"/>
      <c r="J51" s="53"/>
      <c r="K51" s="53"/>
    </row>
    <row r="52" spans="1:11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5" spans="1:11" ht="15.75" x14ac:dyDescent="0.25">
      <c r="A55" s="38"/>
      <c r="B55" s="38" t="s">
        <v>212</v>
      </c>
      <c r="C55" s="38"/>
      <c r="D55" s="38"/>
      <c r="E55" s="38"/>
      <c r="F55" s="38"/>
      <c r="G55" s="38"/>
      <c r="H55" s="38"/>
      <c r="I55" s="38" t="s">
        <v>212</v>
      </c>
      <c r="J55" s="38"/>
      <c r="K55" s="38"/>
    </row>
  </sheetData>
  <protectedRanges>
    <protectedRange sqref="A52:K52" name="Range5"/>
    <protectedRange sqref="K15:K44" name="Range4"/>
    <protectedRange sqref="B15:H44" name="Range3"/>
    <protectedRange sqref="C8:C10 I8:I9" name="Range2"/>
    <protectedRange sqref="A4" name="Range1"/>
    <protectedRange sqref="G13:H13" name="Range6"/>
  </protectedRanges>
  <mergeCells count="26">
    <mergeCell ref="A51:C51"/>
    <mergeCell ref="G51:K51"/>
    <mergeCell ref="A10:B10"/>
    <mergeCell ref="C10:D10"/>
    <mergeCell ref="A12:A13"/>
    <mergeCell ref="B12:B13"/>
    <mergeCell ref="C12:D13"/>
    <mergeCell ref="I12:J12"/>
    <mergeCell ref="K12:K13"/>
    <mergeCell ref="C14:D14"/>
    <mergeCell ref="A47:C47"/>
    <mergeCell ref="A48:C48"/>
    <mergeCell ref="D50:K50"/>
    <mergeCell ref="A6:K6"/>
    <mergeCell ref="A8:B8"/>
    <mergeCell ref="C8:D8"/>
    <mergeCell ref="G8:H8"/>
    <mergeCell ref="A9:B9"/>
    <mergeCell ref="C9:D9"/>
    <mergeCell ref="G9:H9"/>
    <mergeCell ref="A4:D4"/>
    <mergeCell ref="A1:D1"/>
    <mergeCell ref="G1:K1"/>
    <mergeCell ref="A2:D2"/>
    <mergeCell ref="G2:K2"/>
    <mergeCell ref="A3:D3"/>
  </mergeCells>
  <conditionalFormatting sqref="J15:J44">
    <cfRule type="cellIs" dxfId="1" priority="2" stopIfTrue="1" operator="equal">
      <formula>"F"</formula>
    </cfRule>
  </conditionalFormatting>
  <conditionalFormatting sqref="I15:I44">
    <cfRule type="expression" dxfId="0" priority="1" stopIfTrue="1">
      <formula>MAX(#REF!)&lt;4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05DH_ĐMT</vt:lpstr>
      <vt:lpstr>05ĐH_ĐKT</vt:lpstr>
      <vt:lpstr>05ĐH_BĐKH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2019-12-30T01:19:07Z</dcterms:modified>
</cp:coreProperties>
</file>