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59" activeTab="1"/>
  </bookViews>
  <sheets>
    <sheet name="05ĐH_CTN1" sheetId="1" r:id="rId1"/>
    <sheet name="05ĐH_CTN2" sheetId="2" r:id="rId2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5" i="1"/>
  <c r="G16" i="2" l="1"/>
  <c r="G17" i="2"/>
  <c r="G18" i="2"/>
  <c r="G20" i="2"/>
  <c r="G21" i="2"/>
  <c r="G22" i="2"/>
  <c r="G23" i="2"/>
  <c r="G25" i="2"/>
  <c r="G26" i="2"/>
  <c r="G28" i="2"/>
  <c r="G29" i="2"/>
  <c r="G30" i="2"/>
  <c r="G31" i="2"/>
  <c r="G34" i="2"/>
  <c r="G35" i="2"/>
  <c r="G36" i="2"/>
  <c r="G37" i="2"/>
  <c r="G39" i="2"/>
  <c r="G40" i="2"/>
  <c r="G41" i="2"/>
  <c r="G43" i="2"/>
  <c r="G44" i="2"/>
  <c r="G45" i="2"/>
  <c r="G46" i="2"/>
  <c r="G47" i="2"/>
  <c r="G15" i="2"/>
  <c r="G53" i="2" l="1"/>
  <c r="A49" i="2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D51" i="2" s="1"/>
  <c r="D50" i="2" l="1"/>
  <c r="J15" i="2"/>
  <c r="D49" i="2" s="1"/>
  <c r="G51" i="2" s="1"/>
  <c r="G60" i="1"/>
  <c r="A56" i="1"/>
  <c r="J54" i="1"/>
  <c r="I54" i="1"/>
  <c r="J53" i="1"/>
  <c r="I53" i="1"/>
  <c r="J52" i="1"/>
  <c r="I52" i="1"/>
  <c r="J50" i="1"/>
  <c r="I50" i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J15" i="1"/>
  <c r="I15" i="1"/>
  <c r="D58" i="1" l="1"/>
  <c r="G50" i="2"/>
  <c r="D56" i="1"/>
  <c r="D57" i="1"/>
  <c r="G58" i="1" l="1"/>
  <c r="G57" i="1"/>
</calcChain>
</file>

<file path=xl/sharedStrings.xml><?xml version="1.0" encoding="utf-8"?>
<sst xmlns="http://schemas.openxmlformats.org/spreadsheetml/2006/main" count="272" uniqueCount="228">
  <si>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</si>
  <si>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</si>
  <si>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</si>
  <si>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</si>
  <si>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</si>
  <si>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</si>
  <si>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</si>
  <si>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</si>
  <si>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</si>
  <si>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</si>
  <si>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</si>
  <si>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</si>
  <si>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</si>
  <si>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</si>
  <si>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</si>
  <si>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</si>
  <si>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</si>
  <si>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</si>
  <si>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</si>
  <si>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</si>
  <si>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</si>
  <si>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</si>
  <si>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</si>
  <si>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</si>
  <si>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</si>
  <si>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Bình</t>
  </si>
  <si>
    <t>Cường</t>
  </si>
  <si>
    <t>Hào</t>
  </si>
  <si>
    <t>Hiếu</t>
  </si>
  <si>
    <t>Huy</t>
  </si>
  <si>
    <t>Ngọc</t>
  </si>
  <si>
    <t>Quốc</t>
  </si>
  <si>
    <t>Thiện</t>
  </si>
  <si>
    <t>Trung</t>
  </si>
  <si>
    <t>Trường</t>
  </si>
  <si>
    <t>Bảo</t>
  </si>
  <si>
    <t>Châu</t>
  </si>
  <si>
    <t>Nguyễn Thị Thanh</t>
  </si>
  <si>
    <t>Đạt</t>
  </si>
  <si>
    <t>Long</t>
  </si>
  <si>
    <t>Nguyễn Thanh</t>
  </si>
  <si>
    <t>Nhi</t>
  </si>
  <si>
    <t>Nguyễn Văn</t>
  </si>
  <si>
    <t>Tùng</t>
  </si>
  <si>
    <t>Dũng</t>
  </si>
  <si>
    <t>Hoàng</t>
  </si>
  <si>
    <t>Linh</t>
  </si>
  <si>
    <t>Minh</t>
  </si>
  <si>
    <t>Phương</t>
  </si>
  <si>
    <t>Quang</t>
  </si>
  <si>
    <t>Thảo</t>
  </si>
  <si>
    <t>Duyên</t>
  </si>
  <si>
    <t>Ngân</t>
  </si>
  <si>
    <t>Thư</t>
  </si>
  <si>
    <t>Trang</t>
  </si>
  <si>
    <t>Nguyễn Tấn</t>
  </si>
  <si>
    <t>Nguyên</t>
  </si>
  <si>
    <t>Tuyền</t>
  </si>
  <si>
    <t>Nhiên</t>
  </si>
  <si>
    <t>Phong</t>
  </si>
  <si>
    <t>Hà</t>
  </si>
  <si>
    <t>Giàu</t>
  </si>
  <si>
    <t>Nguyễn Thị Mỹ</t>
  </si>
  <si>
    <t xml:space="preserve">KHOA LUẬT VÀ LÝ LUẬN CHÍNH TRỊ </t>
  </si>
  <si>
    <t>Đặng Hoàng</t>
  </si>
  <si>
    <t>Tiến</t>
  </si>
  <si>
    <t>Phạm Thị Ngọc</t>
  </si>
  <si>
    <t>Thông</t>
  </si>
  <si>
    <t>Vĩ</t>
  </si>
  <si>
    <t>Phạm Hữu</t>
  </si>
  <si>
    <t>Huỳnh Thanh</t>
  </si>
  <si>
    <t>0550060001</t>
  </si>
  <si>
    <t>Nguyễn Trần Diệu</t>
  </si>
  <si>
    <t>Ái</t>
  </si>
  <si>
    <t>0550060002</t>
  </si>
  <si>
    <t>Huỳnh Đức</t>
  </si>
  <si>
    <t>0550060003</t>
  </si>
  <si>
    <t>Trần Gia</t>
  </si>
  <si>
    <t>0550060004</t>
  </si>
  <si>
    <t>0550060005</t>
  </si>
  <si>
    <t>Huỳnh Thị Diễm</t>
  </si>
  <si>
    <t>0550060006</t>
  </si>
  <si>
    <t>Nguyễn Thành</t>
  </si>
  <si>
    <t>Công</t>
  </si>
  <si>
    <t>0550060007</t>
  </si>
  <si>
    <t>Trần Phong</t>
  </si>
  <si>
    <t>Dinh</t>
  </si>
  <si>
    <t>0550060009</t>
  </si>
  <si>
    <t>Nguyễn Cao Trí</t>
  </si>
  <si>
    <t>0550060008</t>
  </si>
  <si>
    <t>0550060011</t>
  </si>
  <si>
    <t>Phan Hoàng Tường</t>
  </si>
  <si>
    <t>Duy</t>
  </si>
  <si>
    <t>0550060012</t>
  </si>
  <si>
    <t>0550060010</t>
  </si>
  <si>
    <t>Võ Quyền</t>
  </si>
  <si>
    <t>Dương</t>
  </si>
  <si>
    <t>0550060013</t>
  </si>
  <si>
    <t>Phạm Trần Thành</t>
  </si>
  <si>
    <t>0550060014</t>
  </si>
  <si>
    <t>Phan Minh</t>
  </si>
  <si>
    <t>Đoàn</t>
  </si>
  <si>
    <t>0550060015</t>
  </si>
  <si>
    <t>Đinh Thị Hồng</t>
  </si>
  <si>
    <t>Đức</t>
  </si>
  <si>
    <t>0550060016</t>
  </si>
  <si>
    <t>Gia</t>
  </si>
  <si>
    <t>0550060017</t>
  </si>
  <si>
    <t>0550060018</t>
  </si>
  <si>
    <t>Trương Thị</t>
  </si>
  <si>
    <t>0550060020</t>
  </si>
  <si>
    <t>Thái Quang</t>
  </si>
  <si>
    <t>0550060084</t>
  </si>
  <si>
    <t>Nguyễn Huy</t>
  </si>
  <si>
    <t>0550060021</t>
  </si>
  <si>
    <t>Phan Thanh</t>
  </si>
  <si>
    <t>Hồ</t>
  </si>
  <si>
    <t>0550060023</t>
  </si>
  <si>
    <t>Lâm Quốc</t>
  </si>
  <si>
    <t>Hùng</t>
  </si>
  <si>
    <t>0550060024</t>
  </si>
  <si>
    <t>Lương Anh</t>
  </si>
  <si>
    <t>0550060026</t>
  </si>
  <si>
    <t>Nguyễn</t>
  </si>
  <si>
    <t>Khải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</si>
  <si>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</si>
  <si>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</si>
  <si>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</si>
  <si>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</si>
  <si>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</si>
  <si>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</si>
  <si>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</si>
  <si>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0550060032</t>
  </si>
  <si>
    <t>Đỗ Thị Trọng</t>
  </si>
  <si>
    <t>Lý</t>
  </si>
  <si>
    <t>0450060034</t>
  </si>
  <si>
    <t>Phan Lâm Nhật</t>
  </si>
  <si>
    <t>0550060034</t>
  </si>
  <si>
    <t>Trần Duy</t>
  </si>
  <si>
    <t>0550060035</t>
  </si>
  <si>
    <t>Nguyễn Nhật</t>
  </si>
  <si>
    <t>0550060037</t>
  </si>
  <si>
    <t>Nguyễn Tâm</t>
  </si>
  <si>
    <t>0550060038</t>
  </si>
  <si>
    <t>Trần Lê Chí</t>
  </si>
  <si>
    <t>0550060039</t>
  </si>
  <si>
    <t>Phạm Minh</t>
  </si>
  <si>
    <t>0550060040</t>
  </si>
  <si>
    <t>Nguyễn Thị Thuỳ</t>
  </si>
  <si>
    <t>0550060042</t>
  </si>
  <si>
    <t>Huỳnh Trung</t>
  </si>
  <si>
    <t>05ĐH_CTN1</t>
  </si>
  <si>
    <t>0550060044</t>
  </si>
  <si>
    <t>Huỳnh Chí</t>
  </si>
  <si>
    <t>0550060045</t>
  </si>
  <si>
    <t>Lê Hữu</t>
  </si>
  <si>
    <t>0550060046</t>
  </si>
  <si>
    <t>Bùi Tấn</t>
  </si>
  <si>
    <t>0550060047</t>
  </si>
  <si>
    <t>Đỗ Thành</t>
  </si>
  <si>
    <t>Đạt</t>
  </si>
  <si>
    <t>0550060049</t>
  </si>
  <si>
    <t>Võ Trần</t>
  </si>
  <si>
    <t>0550060050</t>
  </si>
  <si>
    <t>Chu Mạnh</t>
  </si>
  <si>
    <t>0550060051</t>
  </si>
  <si>
    <t>0550060052</t>
  </si>
  <si>
    <t>Nguyễn Ngọc</t>
  </si>
  <si>
    <t>0550060054</t>
  </si>
  <si>
    <t>Lê Nhật</t>
  </si>
  <si>
    <t>0550060055</t>
  </si>
  <si>
    <t>Hồ Thị Thanh</t>
  </si>
  <si>
    <t>0550060056</t>
  </si>
  <si>
    <t>Nguyễn Kim</t>
  </si>
  <si>
    <t>0550060058</t>
  </si>
  <si>
    <t>Võ Thị Thái</t>
  </si>
  <si>
    <t>0550060059</t>
  </si>
  <si>
    <t>Nguyễn Phước</t>
  </si>
  <si>
    <t>0550060083</t>
  </si>
  <si>
    <t>Đào Thị Minh</t>
  </si>
  <si>
    <t>Nguyệt</t>
  </si>
  <si>
    <t>0550060060</t>
  </si>
  <si>
    <t>La Quỳnh Bảo</t>
  </si>
  <si>
    <t>0550060061</t>
  </si>
  <si>
    <t>Lê Thị Hồng</t>
  </si>
  <si>
    <t>0550060062</t>
  </si>
  <si>
    <t>Huỳnh Thị Mỹ</t>
  </si>
  <si>
    <t>0550060063</t>
  </si>
  <si>
    <t>0550060065</t>
  </si>
  <si>
    <t>Kiều Phi</t>
  </si>
  <si>
    <t>Phụng</t>
  </si>
  <si>
    <t>0550060067</t>
  </si>
  <si>
    <t>Võ Trọng</t>
  </si>
  <si>
    <t>0550060069</t>
  </si>
  <si>
    <t>Mai Tấn</t>
  </si>
  <si>
    <t>Sang</t>
  </si>
  <si>
    <t>0550060071</t>
  </si>
  <si>
    <t>Lê Nguyễn Phương</t>
  </si>
  <si>
    <t>0550060072</t>
  </si>
  <si>
    <t>Thiên</t>
  </si>
  <si>
    <t>0550060073</t>
  </si>
  <si>
    <t>Lê Chí</t>
  </si>
  <si>
    <t>0550060074</t>
  </si>
  <si>
    <t>0550060075</t>
  </si>
  <si>
    <t>0550060076</t>
  </si>
  <si>
    <t>Phạm Quốc</t>
  </si>
  <si>
    <t>0550060077</t>
  </si>
  <si>
    <t>0550060078</t>
  </si>
  <si>
    <t>Nguyễn Xuân</t>
  </si>
  <si>
    <t>0550060079</t>
  </si>
  <si>
    <t>Hồ Hữu</t>
  </si>
  <si>
    <t>Tuân</t>
  </si>
  <si>
    <t>0550060080</t>
  </si>
  <si>
    <t>Trần Ngọc</t>
  </si>
  <si>
    <t>0550060081</t>
  </si>
  <si>
    <t>0550060082</t>
  </si>
  <si>
    <t>Trần Thị Phương</t>
  </si>
  <si>
    <t>Yên</t>
  </si>
  <si>
    <t>05ĐH_CTN2</t>
  </si>
  <si>
    <t>Bài 1</t>
  </si>
  <si>
    <t>Bài 2</t>
  </si>
  <si>
    <t>Bai 1</t>
  </si>
  <si>
    <t>Bai 2</t>
  </si>
  <si>
    <t>Không học</t>
  </si>
  <si>
    <t>ĐLCM CỦA ĐẢNG CSVN</t>
  </si>
  <si>
    <t>HỒ NGỌC VINH</t>
  </si>
  <si>
    <t>II</t>
  </si>
  <si>
    <t xml:space="preserve">       NĂM HỌC: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</si>
</sst>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shrinkToFit="1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7" fillId="0" borderId="9" xfId="0" quotePrefix="1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center"/>
    </xf>
    <xf numFmtId="0" fontId="10" fillId="0" borderId="9" xfId="0" applyNumberFormat="1" applyFont="1" applyFill="1" applyBorder="1" applyAlignment="1" applyProtection="1"/>
    <xf numFmtId="2" fontId="9" fillId="0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NumberFormat="1" applyFont="1" applyBorder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textRotation="90" readingOrder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Layout" topLeftCell="A7" zoomScaleNormal="100" workbookViewId="0">
      <selection activeCell="G10" sqref="G10:I10"/>
    </sheetView>
  </sheetViews>
  <sheetFormatPr defaultRowHeight="15" x14ac:dyDescent="0.25"/>
  <cols>
    <col min="1" max="1" width="7" customWidth="1"/>
    <col min="2" max="2" width="13.140625" customWidth="1"/>
    <col min="3" max="3" width="18.7109375" customWidth="1"/>
    <col min="4" max="4" width="9.140625" customWidth="1"/>
    <col min="5" max="5" width="0.28515625" hidden="1" customWidth="1"/>
    <col min="6" max="6" width="9.140625" hidden="1" customWidth="1"/>
  </cols>
  <sheetData>
    <row r="1" spans="1:11" ht="15.75" x14ac:dyDescent="0.25">
      <c r="A1" s="44" t="s">
        <v>0</v>
      </c>
      <c r="B1" s="44"/>
      <c r="C1" s="44"/>
      <c r="D1" s="44"/>
      <c r="E1" s="32"/>
      <c r="F1" s="32"/>
      <c r="G1" s="44" t="s">
        <v>1</v>
      </c>
      <c r="H1" s="44"/>
      <c r="I1" s="44"/>
      <c r="J1" s="44"/>
      <c r="K1" s="44"/>
    </row>
    <row r="2" spans="1:11" ht="15.75" x14ac:dyDescent="0.25">
      <c r="A2" s="44" t="s">
        <v>2</v>
      </c>
      <c r="B2" s="44"/>
      <c r="C2" s="44"/>
      <c r="D2" s="44"/>
      <c r="E2" s="32"/>
      <c r="F2" s="32"/>
      <c r="G2" s="45" t="s">
        <v>3</v>
      </c>
      <c r="H2" s="45"/>
      <c r="I2" s="45"/>
      <c r="J2" s="45"/>
      <c r="K2" s="45"/>
    </row>
    <row r="3" spans="1:11" ht="15.75" x14ac:dyDescent="0.25">
      <c r="A3" s="44" t="s">
        <v>4</v>
      </c>
      <c r="B3" s="44"/>
      <c r="C3" s="44"/>
      <c r="D3" s="44"/>
      <c r="E3" s="32"/>
      <c r="F3" s="32"/>
      <c r="G3" s="1"/>
      <c r="H3" s="1"/>
      <c r="I3" s="1"/>
      <c r="J3" s="1"/>
      <c r="K3" s="1"/>
    </row>
    <row r="4" spans="1:11" ht="15.75" x14ac:dyDescent="0.25">
      <c r="A4" s="44" t="s">
        <v>63</v>
      </c>
      <c r="B4" s="44"/>
      <c r="C4" s="44"/>
      <c r="D4" s="44"/>
      <c r="E4" s="32"/>
      <c r="F4" s="32"/>
      <c r="G4" s="1"/>
      <c r="H4" s="1"/>
      <c r="I4" s="1"/>
      <c r="J4" s="1"/>
      <c r="K4" s="1"/>
    </row>
    <row r="5" spans="1:11" ht="15.75" x14ac:dyDescent="0.25">
      <c r="A5" s="2"/>
      <c r="B5" s="2"/>
      <c r="C5" s="2"/>
      <c r="D5" s="2"/>
      <c r="E5" s="32"/>
      <c r="F5" s="32"/>
      <c r="G5" s="1"/>
      <c r="H5" s="1"/>
      <c r="I5" s="1"/>
      <c r="J5" s="1"/>
      <c r="K5" s="1"/>
    </row>
    <row r="6" spans="1:11" ht="19.5" x14ac:dyDescent="0.3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x14ac:dyDescent="0.25">
      <c r="A7" s="2"/>
      <c r="B7" s="2"/>
      <c r="C7" s="2"/>
      <c r="D7" s="2"/>
      <c r="E7" s="32"/>
      <c r="F7" s="32"/>
      <c r="G7" s="2"/>
      <c r="H7" s="2"/>
      <c r="I7" s="2"/>
      <c r="J7" s="2"/>
      <c r="K7" s="2"/>
    </row>
    <row r="8" spans="1:11" ht="15.75" x14ac:dyDescent="0.25">
      <c r="A8" s="47" t="s">
        <v>6</v>
      </c>
      <c r="B8" s="47"/>
      <c r="C8" s="47" t="s">
        <v>224</v>
      </c>
      <c r="D8" s="47"/>
      <c r="E8" s="33"/>
      <c r="F8" s="33"/>
      <c r="G8" s="47" t="s">
        <v>7</v>
      </c>
      <c r="H8" s="47"/>
      <c r="I8" s="66">
        <v>3</v>
      </c>
      <c r="J8" s="3"/>
      <c r="K8" s="3"/>
    </row>
    <row r="9" spans="1:11" ht="15.75" x14ac:dyDescent="0.25">
      <c r="A9" s="47" t="s">
        <v>8</v>
      </c>
      <c r="B9" s="47"/>
      <c r="C9" s="47" t="s">
        <v>151</v>
      </c>
      <c r="D9" s="47"/>
      <c r="E9" s="33"/>
      <c r="F9" s="33"/>
      <c r="G9" s="47" t="s">
        <v>9</v>
      </c>
      <c r="H9" s="47"/>
      <c r="I9" s="66" t="s">
        <v>226</v>
      </c>
      <c r="J9" s="3"/>
      <c r="K9" s="3"/>
    </row>
    <row r="10" spans="1:11" ht="15.75" x14ac:dyDescent="0.25">
      <c r="A10" s="47" t="s">
        <v>10</v>
      </c>
      <c r="B10" s="47"/>
      <c r="C10" s="47" t="s">
        <v>225</v>
      </c>
      <c r="D10" s="47"/>
      <c r="E10" s="33"/>
      <c r="F10" s="33"/>
      <c r="G10" s="16" t="s">
        <v>227</v>
      </c>
      <c r="H10" s="4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48" t="s">
        <v>11</v>
      </c>
      <c r="B12" s="49" t="s">
        <v>12</v>
      </c>
      <c r="C12" s="49" t="s">
        <v>13</v>
      </c>
      <c r="D12" s="49"/>
      <c r="E12" s="34" t="s">
        <v>221</v>
      </c>
      <c r="F12" s="34" t="s">
        <v>222</v>
      </c>
      <c r="G12" s="18" t="s">
        <v>14</v>
      </c>
      <c r="H12" s="18" t="s">
        <v>15</v>
      </c>
      <c r="I12" s="50" t="s">
        <v>16</v>
      </c>
      <c r="J12" s="50"/>
      <c r="K12" s="51" t="s">
        <v>17</v>
      </c>
    </row>
    <row r="13" spans="1:11" ht="15.75" x14ac:dyDescent="0.25">
      <c r="A13" s="48"/>
      <c r="B13" s="49"/>
      <c r="C13" s="49"/>
      <c r="D13" s="49"/>
      <c r="E13" s="34"/>
      <c r="F13" s="34"/>
      <c r="G13" s="6">
        <v>0.3</v>
      </c>
      <c r="H13" s="6">
        <v>0.7</v>
      </c>
      <c r="I13" s="7" t="s">
        <v>18</v>
      </c>
      <c r="J13" s="7" t="s">
        <v>19</v>
      </c>
      <c r="K13" s="51"/>
    </row>
    <row r="14" spans="1:11" ht="15.75" x14ac:dyDescent="0.25">
      <c r="A14" s="17">
        <v>1</v>
      </c>
      <c r="B14" s="17">
        <v>2</v>
      </c>
      <c r="C14" s="49">
        <v>3</v>
      </c>
      <c r="D14" s="49"/>
      <c r="E14" s="34"/>
      <c r="F14" s="34"/>
      <c r="G14" s="17">
        <v>4</v>
      </c>
      <c r="H14" s="17">
        <v>5</v>
      </c>
      <c r="I14" s="17">
        <v>6</v>
      </c>
      <c r="J14" s="17">
        <v>7</v>
      </c>
      <c r="K14" s="7">
        <v>8</v>
      </c>
    </row>
    <row r="15" spans="1:11" ht="16.5" x14ac:dyDescent="0.25">
      <c r="A15" s="19">
        <v>1</v>
      </c>
      <c r="B15" s="25" t="s">
        <v>71</v>
      </c>
      <c r="C15" s="25" t="s">
        <v>72</v>
      </c>
      <c r="D15" s="25" t="s">
        <v>73</v>
      </c>
      <c r="E15" s="25">
        <v>8</v>
      </c>
      <c r="F15" s="25">
        <v>9</v>
      </c>
      <c r="G15" s="21">
        <f>(E15+F15)/2</f>
        <v>8.5</v>
      </c>
      <c r="H15" s="22">
        <v>7</v>
      </c>
      <c r="I15" s="22">
        <f>G15*$G$13+H15*$H$13</f>
        <v>7.4499999999999993</v>
      </c>
      <c r="J15" s="23" t="str">
        <f>IF(I15&lt;4,"F",IF(I15&lt;=4.9,"D",IF(I15&lt;=5.4,"D+",IF(I15&lt;=5.9,"C",IF(I15&lt;=6.9,"C+",IF(I15&lt;=7.9,"B",IF(I15&lt;=8.4,"B+","A")))))))</f>
        <v>B</v>
      </c>
      <c r="K15" s="24"/>
    </row>
    <row r="16" spans="1:11" ht="16.5" x14ac:dyDescent="0.25">
      <c r="A16" s="19">
        <v>2</v>
      </c>
      <c r="B16" s="25" t="s">
        <v>74</v>
      </c>
      <c r="C16" s="25" t="s">
        <v>75</v>
      </c>
      <c r="D16" s="25" t="s">
        <v>24</v>
      </c>
      <c r="E16" s="25">
        <v>7</v>
      </c>
      <c r="F16" s="25">
        <v>9</v>
      </c>
      <c r="G16" s="21">
        <f t="shared" ref="G16:G49" si="0">(E16+F16)/2</f>
        <v>8</v>
      </c>
      <c r="H16" s="22">
        <v>5</v>
      </c>
      <c r="I16" s="22">
        <f t="shared" ref="I16:I54" si="1">G16*$G$13+H16*$H$13</f>
        <v>5.9</v>
      </c>
      <c r="J16" s="23" t="str">
        <f t="shared" ref="J16:J54" si="2">IF(I16&lt;4,"F",IF(I16&lt;=4.9,"D",IF(I16&lt;=5.4,"D+",IF(I16&lt;=5.9,"C",IF(I16&lt;=6.9,"C+",IF(I16&lt;=7.9,"B",IF(I16&lt;=8.4,"B+","A")))))))</f>
        <v>C</v>
      </c>
      <c r="K16" s="24"/>
    </row>
    <row r="17" spans="1:11" ht="16.5" x14ac:dyDescent="0.25">
      <c r="A17" s="19">
        <v>3</v>
      </c>
      <c r="B17" s="25" t="s">
        <v>76</v>
      </c>
      <c r="C17" s="25" t="s">
        <v>77</v>
      </c>
      <c r="D17" s="25" t="s">
        <v>35</v>
      </c>
      <c r="E17" s="25">
        <v>7</v>
      </c>
      <c r="F17" s="25">
        <v>7</v>
      </c>
      <c r="G17" s="21">
        <f t="shared" si="0"/>
        <v>7</v>
      </c>
      <c r="H17" s="22">
        <v>8</v>
      </c>
      <c r="I17" s="22">
        <f t="shared" si="1"/>
        <v>7.6999999999999993</v>
      </c>
      <c r="J17" s="23" t="str">
        <f t="shared" si="2"/>
        <v>B</v>
      </c>
      <c r="K17" s="24"/>
    </row>
    <row r="18" spans="1:11" s="42" customFormat="1" ht="16.5" x14ac:dyDescent="0.25">
      <c r="A18" s="36">
        <v>4</v>
      </c>
      <c r="B18" s="37" t="s">
        <v>78</v>
      </c>
      <c r="C18" s="37" t="s">
        <v>70</v>
      </c>
      <c r="D18" s="37" t="s">
        <v>25</v>
      </c>
      <c r="E18" s="37"/>
      <c r="F18" s="37"/>
      <c r="G18" s="38">
        <f t="shared" si="0"/>
        <v>0</v>
      </c>
      <c r="H18" s="39">
        <v>0</v>
      </c>
      <c r="I18" s="39">
        <f t="shared" si="1"/>
        <v>0</v>
      </c>
      <c r="J18" s="40" t="str">
        <f t="shared" si="2"/>
        <v>F</v>
      </c>
      <c r="K18" s="41"/>
    </row>
    <row r="19" spans="1:11" s="42" customFormat="1" ht="16.5" x14ac:dyDescent="0.25">
      <c r="A19" s="36">
        <v>5</v>
      </c>
      <c r="B19" s="37" t="s">
        <v>79</v>
      </c>
      <c r="C19" s="37" t="s">
        <v>80</v>
      </c>
      <c r="D19" s="37" t="s">
        <v>36</v>
      </c>
      <c r="E19" s="37"/>
      <c r="F19" s="37"/>
      <c r="G19" s="38">
        <f t="shared" si="0"/>
        <v>0</v>
      </c>
      <c r="H19" s="39">
        <v>0</v>
      </c>
      <c r="I19" s="39">
        <f t="shared" si="1"/>
        <v>0</v>
      </c>
      <c r="J19" s="40" t="str">
        <f t="shared" si="2"/>
        <v>F</v>
      </c>
      <c r="K19" s="41"/>
    </row>
    <row r="20" spans="1:11" ht="16.5" x14ac:dyDescent="0.25">
      <c r="A20" s="19">
        <v>6</v>
      </c>
      <c r="B20" s="25" t="s">
        <v>81</v>
      </c>
      <c r="C20" s="25" t="s">
        <v>82</v>
      </c>
      <c r="D20" s="25" t="s">
        <v>83</v>
      </c>
      <c r="E20" s="25">
        <v>8</v>
      </c>
      <c r="F20" s="25">
        <v>8</v>
      </c>
      <c r="G20" s="21">
        <f t="shared" si="0"/>
        <v>8</v>
      </c>
      <c r="H20" s="22">
        <v>6</v>
      </c>
      <c r="I20" s="22">
        <f t="shared" si="1"/>
        <v>6.6</v>
      </c>
      <c r="J20" s="23" t="str">
        <f t="shared" si="2"/>
        <v>C+</v>
      </c>
      <c r="K20" s="24"/>
    </row>
    <row r="21" spans="1:11" ht="16.5" x14ac:dyDescent="0.25">
      <c r="A21" s="19">
        <v>7</v>
      </c>
      <c r="B21" s="25" t="s">
        <v>84</v>
      </c>
      <c r="C21" s="25" t="s">
        <v>85</v>
      </c>
      <c r="D21" s="25" t="s">
        <v>86</v>
      </c>
      <c r="E21" s="25">
        <v>8</v>
      </c>
      <c r="F21" s="25">
        <v>7</v>
      </c>
      <c r="G21" s="21">
        <f t="shared" si="0"/>
        <v>7.5</v>
      </c>
      <c r="H21" s="22">
        <v>3</v>
      </c>
      <c r="I21" s="22">
        <f t="shared" si="1"/>
        <v>4.3499999999999996</v>
      </c>
      <c r="J21" s="23" t="str">
        <f t="shared" si="2"/>
        <v>D</v>
      </c>
      <c r="K21" s="24"/>
    </row>
    <row r="22" spans="1:11" ht="16.5" x14ac:dyDescent="0.25">
      <c r="A22" s="19">
        <v>8</v>
      </c>
      <c r="B22" s="25" t="s">
        <v>87</v>
      </c>
      <c r="C22" s="25" t="s">
        <v>88</v>
      </c>
      <c r="D22" s="25" t="s">
        <v>44</v>
      </c>
      <c r="E22" s="25">
        <v>7</v>
      </c>
      <c r="F22" s="25">
        <v>7</v>
      </c>
      <c r="G22" s="21">
        <f t="shared" si="0"/>
        <v>7</v>
      </c>
      <c r="H22" s="22">
        <v>6</v>
      </c>
      <c r="I22" s="22">
        <f t="shared" si="1"/>
        <v>6.2999999999999989</v>
      </c>
      <c r="J22" s="23" t="str">
        <f t="shared" si="2"/>
        <v>C+</v>
      </c>
      <c r="K22" s="24"/>
    </row>
    <row r="23" spans="1:11" ht="16.5" x14ac:dyDescent="0.25">
      <c r="A23" s="19">
        <v>9</v>
      </c>
      <c r="B23" s="25" t="s">
        <v>89</v>
      </c>
      <c r="C23" s="25" t="s">
        <v>69</v>
      </c>
      <c r="D23" s="25" t="s">
        <v>44</v>
      </c>
      <c r="E23" s="25">
        <v>8</v>
      </c>
      <c r="F23" s="25">
        <v>7</v>
      </c>
      <c r="G23" s="21">
        <f t="shared" si="0"/>
        <v>7.5</v>
      </c>
      <c r="H23" s="22">
        <v>7</v>
      </c>
      <c r="I23" s="22">
        <f t="shared" si="1"/>
        <v>7.1499999999999995</v>
      </c>
      <c r="J23" s="23" t="str">
        <f t="shared" si="2"/>
        <v>B</v>
      </c>
      <c r="K23" s="24"/>
    </row>
    <row r="24" spans="1:11" s="42" customFormat="1" ht="16.5" x14ac:dyDescent="0.25">
      <c r="A24" s="36">
        <v>10</v>
      </c>
      <c r="B24" s="37" t="s">
        <v>90</v>
      </c>
      <c r="C24" s="37" t="s">
        <v>91</v>
      </c>
      <c r="D24" s="37" t="s">
        <v>92</v>
      </c>
      <c r="E24" s="37"/>
      <c r="F24" s="37"/>
      <c r="G24" s="38">
        <f t="shared" si="0"/>
        <v>0</v>
      </c>
      <c r="H24" s="39">
        <v>0</v>
      </c>
      <c r="I24" s="39">
        <f t="shared" si="1"/>
        <v>0</v>
      </c>
      <c r="J24" s="40" t="str">
        <f t="shared" si="2"/>
        <v>F</v>
      </c>
      <c r="K24" s="41"/>
    </row>
    <row r="25" spans="1:11" ht="16.5" x14ac:dyDescent="0.25">
      <c r="A25" s="19">
        <v>11</v>
      </c>
      <c r="B25" s="25" t="s">
        <v>93</v>
      </c>
      <c r="C25" s="25" t="s">
        <v>62</v>
      </c>
      <c r="D25" s="25" t="s">
        <v>51</v>
      </c>
      <c r="E25" s="25">
        <v>8</v>
      </c>
      <c r="F25" s="25">
        <v>8</v>
      </c>
      <c r="G25" s="21">
        <f t="shared" si="0"/>
        <v>8</v>
      </c>
      <c r="H25" s="22">
        <v>7.5</v>
      </c>
      <c r="I25" s="22">
        <f t="shared" si="1"/>
        <v>7.65</v>
      </c>
      <c r="J25" s="23" t="str">
        <f t="shared" si="2"/>
        <v>B</v>
      </c>
      <c r="K25" s="24"/>
    </row>
    <row r="26" spans="1:11" ht="16.5" x14ac:dyDescent="0.25">
      <c r="A26" s="19">
        <v>12</v>
      </c>
      <c r="B26" s="25" t="s">
        <v>94</v>
      </c>
      <c r="C26" s="25" t="s">
        <v>95</v>
      </c>
      <c r="D26" s="25" t="s">
        <v>96</v>
      </c>
      <c r="E26" s="25">
        <v>6</v>
      </c>
      <c r="F26" s="25">
        <v>8</v>
      </c>
      <c r="G26" s="21">
        <f t="shared" si="0"/>
        <v>7</v>
      </c>
      <c r="H26" s="22">
        <v>5</v>
      </c>
      <c r="I26" s="22">
        <f t="shared" si="1"/>
        <v>5.6</v>
      </c>
      <c r="J26" s="23" t="str">
        <f t="shared" si="2"/>
        <v>C</v>
      </c>
      <c r="K26" s="24"/>
    </row>
    <row r="27" spans="1:11" ht="16.5" x14ac:dyDescent="0.25">
      <c r="A27" s="19">
        <v>13</v>
      </c>
      <c r="B27" s="25" t="s">
        <v>97</v>
      </c>
      <c r="C27" s="25" t="s">
        <v>98</v>
      </c>
      <c r="D27" s="25" t="s">
        <v>38</v>
      </c>
      <c r="E27" s="25">
        <v>8</v>
      </c>
      <c r="F27" s="25">
        <v>9</v>
      </c>
      <c r="G27" s="21">
        <f t="shared" si="0"/>
        <v>8.5</v>
      </c>
      <c r="H27" s="22">
        <v>6</v>
      </c>
      <c r="I27" s="22">
        <f t="shared" si="1"/>
        <v>6.7499999999999991</v>
      </c>
      <c r="J27" s="23" t="str">
        <f t="shared" si="2"/>
        <v>C+</v>
      </c>
      <c r="K27" s="24"/>
    </row>
    <row r="28" spans="1:11" ht="16.5" x14ac:dyDescent="0.25">
      <c r="A28" s="19">
        <v>14</v>
      </c>
      <c r="B28" s="25" t="s">
        <v>99</v>
      </c>
      <c r="C28" s="25" t="s">
        <v>100</v>
      </c>
      <c r="D28" s="25" t="s">
        <v>101</v>
      </c>
      <c r="E28" s="25">
        <v>7</v>
      </c>
      <c r="F28" s="25">
        <v>8</v>
      </c>
      <c r="G28" s="21">
        <f t="shared" si="0"/>
        <v>7.5</v>
      </c>
      <c r="H28" s="22">
        <v>6</v>
      </c>
      <c r="I28" s="22">
        <f t="shared" si="1"/>
        <v>6.4499999999999993</v>
      </c>
      <c r="J28" s="23" t="str">
        <f t="shared" si="2"/>
        <v>C+</v>
      </c>
      <c r="K28" s="24"/>
    </row>
    <row r="29" spans="1:11" ht="16.5" x14ac:dyDescent="0.25">
      <c r="A29" s="19">
        <v>15</v>
      </c>
      <c r="B29" s="25" t="s">
        <v>102</v>
      </c>
      <c r="C29" s="25" t="s">
        <v>103</v>
      </c>
      <c r="D29" s="25" t="s">
        <v>104</v>
      </c>
      <c r="E29" s="25">
        <v>9</v>
      </c>
      <c r="F29" s="25">
        <v>9</v>
      </c>
      <c r="G29" s="21">
        <f t="shared" si="0"/>
        <v>9</v>
      </c>
      <c r="H29" s="22">
        <v>7</v>
      </c>
      <c r="I29" s="22">
        <f t="shared" si="1"/>
        <v>7.6</v>
      </c>
      <c r="J29" s="23" t="str">
        <f t="shared" si="2"/>
        <v>B</v>
      </c>
      <c r="K29" s="24"/>
    </row>
    <row r="30" spans="1:11" s="42" customFormat="1" ht="16.5" x14ac:dyDescent="0.25">
      <c r="A30" s="36">
        <v>16</v>
      </c>
      <c r="B30" s="37" t="s">
        <v>105</v>
      </c>
      <c r="C30" s="37" t="s">
        <v>64</v>
      </c>
      <c r="D30" s="37" t="s">
        <v>106</v>
      </c>
      <c r="E30" s="37"/>
      <c r="F30" s="37"/>
      <c r="G30" s="38">
        <f t="shared" si="0"/>
        <v>0</v>
      </c>
      <c r="H30" s="39">
        <v>0</v>
      </c>
      <c r="I30" s="39">
        <f t="shared" si="1"/>
        <v>0</v>
      </c>
      <c r="J30" s="40" t="str">
        <f t="shared" si="2"/>
        <v>F</v>
      </c>
      <c r="K30" s="41"/>
    </row>
    <row r="31" spans="1:11" s="42" customFormat="1" ht="16.5" x14ac:dyDescent="0.25">
      <c r="A31" s="36">
        <v>17</v>
      </c>
      <c r="B31" s="37" t="s">
        <v>107</v>
      </c>
      <c r="C31" s="37" t="s">
        <v>69</v>
      </c>
      <c r="D31" s="37" t="s">
        <v>61</v>
      </c>
      <c r="E31" s="37"/>
      <c r="F31" s="37"/>
      <c r="G31" s="38">
        <f t="shared" si="0"/>
        <v>0</v>
      </c>
      <c r="H31" s="39">
        <v>0</v>
      </c>
      <c r="I31" s="39">
        <f t="shared" si="1"/>
        <v>0</v>
      </c>
      <c r="J31" s="40" t="str">
        <f t="shared" si="2"/>
        <v>F</v>
      </c>
      <c r="K31" s="41"/>
    </row>
    <row r="32" spans="1:11" ht="16.5" x14ac:dyDescent="0.25">
      <c r="A32" s="19">
        <v>18</v>
      </c>
      <c r="B32" s="25" t="s">
        <v>108</v>
      </c>
      <c r="C32" s="25" t="s">
        <v>109</v>
      </c>
      <c r="D32" s="25" t="s">
        <v>60</v>
      </c>
      <c r="E32" s="25">
        <v>8</v>
      </c>
      <c r="F32" s="25">
        <v>8</v>
      </c>
      <c r="G32" s="21">
        <f t="shared" si="0"/>
        <v>8</v>
      </c>
      <c r="H32" s="22">
        <v>7</v>
      </c>
      <c r="I32" s="22">
        <f t="shared" si="1"/>
        <v>7.2999999999999989</v>
      </c>
      <c r="J32" s="23" t="str">
        <f t="shared" si="2"/>
        <v>B</v>
      </c>
      <c r="K32" s="24"/>
    </row>
    <row r="33" spans="1:11" ht="16.5" x14ac:dyDescent="0.25">
      <c r="A33" s="19">
        <v>19</v>
      </c>
      <c r="B33" s="25" t="s">
        <v>110</v>
      </c>
      <c r="C33" s="25" t="s">
        <v>111</v>
      </c>
      <c r="D33" s="25" t="s">
        <v>28</v>
      </c>
      <c r="E33" s="25">
        <v>7</v>
      </c>
      <c r="F33" s="25">
        <v>8</v>
      </c>
      <c r="G33" s="21">
        <f t="shared" si="0"/>
        <v>7.5</v>
      </c>
      <c r="H33" s="22">
        <v>5</v>
      </c>
      <c r="I33" s="22">
        <f t="shared" si="1"/>
        <v>5.75</v>
      </c>
      <c r="J33" s="23" t="str">
        <f t="shared" si="2"/>
        <v>C</v>
      </c>
      <c r="K33" s="24"/>
    </row>
    <row r="34" spans="1:11" ht="16.5" x14ac:dyDescent="0.25">
      <c r="A34" s="19">
        <v>20</v>
      </c>
      <c r="B34" s="25" t="s">
        <v>112</v>
      </c>
      <c r="C34" s="25" t="s">
        <v>113</v>
      </c>
      <c r="D34" s="25" t="s">
        <v>45</v>
      </c>
      <c r="E34" s="25">
        <v>8</v>
      </c>
      <c r="F34" s="25">
        <v>9</v>
      </c>
      <c r="G34" s="21">
        <f t="shared" si="0"/>
        <v>8.5</v>
      </c>
      <c r="H34" s="22">
        <v>7</v>
      </c>
      <c r="I34" s="22">
        <f t="shared" si="1"/>
        <v>7.4499999999999993</v>
      </c>
      <c r="J34" s="23" t="str">
        <f t="shared" si="2"/>
        <v>B</v>
      </c>
      <c r="K34" s="24"/>
    </row>
    <row r="35" spans="1:11" ht="16.5" x14ac:dyDescent="0.25">
      <c r="A35" s="19">
        <v>21</v>
      </c>
      <c r="B35" s="25" t="s">
        <v>114</v>
      </c>
      <c r="C35" s="25" t="s">
        <v>115</v>
      </c>
      <c r="D35" s="25" t="s">
        <v>116</v>
      </c>
      <c r="E35" s="25">
        <v>9</v>
      </c>
      <c r="F35" s="25">
        <v>8</v>
      </c>
      <c r="G35" s="21">
        <f t="shared" si="0"/>
        <v>8.5</v>
      </c>
      <c r="H35" s="22">
        <v>7</v>
      </c>
      <c r="I35" s="22">
        <f t="shared" si="1"/>
        <v>7.4499999999999993</v>
      </c>
      <c r="J35" s="23" t="str">
        <f t="shared" si="2"/>
        <v>B</v>
      </c>
      <c r="K35" s="24"/>
    </row>
    <row r="36" spans="1:11" s="42" customFormat="1" ht="16.5" x14ac:dyDescent="0.25">
      <c r="A36" s="36">
        <v>22</v>
      </c>
      <c r="B36" s="37" t="s">
        <v>117</v>
      </c>
      <c r="C36" s="37" t="s">
        <v>118</v>
      </c>
      <c r="D36" s="37" t="s">
        <v>119</v>
      </c>
      <c r="E36" s="37"/>
      <c r="F36" s="37"/>
      <c r="G36" s="38">
        <f t="shared" si="0"/>
        <v>0</v>
      </c>
      <c r="H36" s="39">
        <v>0</v>
      </c>
      <c r="I36" s="39">
        <f t="shared" si="1"/>
        <v>0</v>
      </c>
      <c r="J36" s="40" t="str">
        <f t="shared" si="2"/>
        <v>F</v>
      </c>
      <c r="K36" s="41"/>
    </row>
    <row r="37" spans="1:11" s="42" customFormat="1" ht="16.5" x14ac:dyDescent="0.25">
      <c r="A37" s="36">
        <v>23</v>
      </c>
      <c r="B37" s="37" t="s">
        <v>120</v>
      </c>
      <c r="C37" s="37" t="s">
        <v>121</v>
      </c>
      <c r="D37" s="37" t="s">
        <v>29</v>
      </c>
      <c r="E37" s="37"/>
      <c r="F37" s="37"/>
      <c r="G37" s="38">
        <f t="shared" si="0"/>
        <v>0</v>
      </c>
      <c r="H37" s="39">
        <v>0</v>
      </c>
      <c r="I37" s="39">
        <f t="shared" si="1"/>
        <v>0</v>
      </c>
      <c r="J37" s="40" t="str">
        <f t="shared" si="2"/>
        <v>F</v>
      </c>
      <c r="K37" s="41"/>
    </row>
    <row r="38" spans="1:11" ht="16.5" x14ac:dyDescent="0.25">
      <c r="A38" s="19">
        <v>24</v>
      </c>
      <c r="B38" s="25" t="s">
        <v>122</v>
      </c>
      <c r="C38" s="25" t="s">
        <v>123</v>
      </c>
      <c r="D38" s="25" t="s">
        <v>124</v>
      </c>
      <c r="E38" s="25">
        <v>6</v>
      </c>
      <c r="F38" s="25">
        <v>8</v>
      </c>
      <c r="G38" s="21">
        <f t="shared" si="0"/>
        <v>7</v>
      </c>
      <c r="H38" s="22">
        <v>5</v>
      </c>
      <c r="I38" s="22">
        <f t="shared" si="1"/>
        <v>5.6</v>
      </c>
      <c r="J38" s="23" t="str">
        <f t="shared" si="2"/>
        <v>C</v>
      </c>
      <c r="K38" s="24"/>
    </row>
    <row r="39" spans="1:11" ht="16.5" x14ac:dyDescent="0.25">
      <c r="A39" s="19">
        <v>25</v>
      </c>
      <c r="B39" s="25" t="s">
        <v>125</v>
      </c>
      <c r="C39" s="25" t="s">
        <v>126</v>
      </c>
      <c r="D39" s="25" t="s">
        <v>127</v>
      </c>
      <c r="E39" s="25">
        <v>7</v>
      </c>
      <c r="F39" s="25">
        <v>8</v>
      </c>
      <c r="G39" s="21">
        <f t="shared" si="0"/>
        <v>7.5</v>
      </c>
      <c r="H39" s="22">
        <v>6</v>
      </c>
      <c r="I39" s="22">
        <f t="shared" si="1"/>
        <v>6.4499999999999993</v>
      </c>
      <c r="J39" s="23" t="str">
        <f t="shared" si="2"/>
        <v>C+</v>
      </c>
      <c r="K39" s="24"/>
    </row>
    <row r="40" spans="1:11" s="42" customFormat="1" ht="16.5" x14ac:dyDescent="0.25">
      <c r="A40" s="36">
        <v>26</v>
      </c>
      <c r="B40" s="37" t="s">
        <v>128</v>
      </c>
      <c r="C40" s="37" t="s">
        <v>129</v>
      </c>
      <c r="D40" s="37" t="s">
        <v>46</v>
      </c>
      <c r="E40" s="37"/>
      <c r="F40" s="37"/>
      <c r="G40" s="38">
        <f t="shared" si="0"/>
        <v>0</v>
      </c>
      <c r="H40" s="39">
        <v>0</v>
      </c>
      <c r="I40" s="39">
        <f t="shared" si="1"/>
        <v>0</v>
      </c>
      <c r="J40" s="40" t="str">
        <f t="shared" si="2"/>
        <v>F</v>
      </c>
      <c r="K40" s="41"/>
    </row>
    <row r="41" spans="1:11" ht="16.5" x14ac:dyDescent="0.25">
      <c r="A41" s="19">
        <v>27</v>
      </c>
      <c r="B41" s="25" t="s">
        <v>130</v>
      </c>
      <c r="C41" s="25" t="s">
        <v>131</v>
      </c>
      <c r="D41" s="25" t="s">
        <v>39</v>
      </c>
      <c r="E41" s="25">
        <v>9</v>
      </c>
      <c r="F41" s="25">
        <v>8</v>
      </c>
      <c r="G41" s="21">
        <f t="shared" si="0"/>
        <v>8.5</v>
      </c>
      <c r="H41" s="22">
        <v>6</v>
      </c>
      <c r="I41" s="22">
        <f t="shared" si="1"/>
        <v>6.7499999999999991</v>
      </c>
      <c r="J41" s="23" t="str">
        <f t="shared" si="2"/>
        <v>C+</v>
      </c>
      <c r="K41" s="24"/>
    </row>
    <row r="42" spans="1:11" ht="16.5" x14ac:dyDescent="0.25">
      <c r="A42" s="19">
        <v>28</v>
      </c>
      <c r="B42" s="25" t="s">
        <v>132</v>
      </c>
      <c r="C42" s="25" t="s">
        <v>133</v>
      </c>
      <c r="D42" s="25" t="s">
        <v>134</v>
      </c>
      <c r="E42" s="25">
        <v>8</v>
      </c>
      <c r="F42" s="25">
        <v>7</v>
      </c>
      <c r="G42" s="21">
        <f t="shared" si="0"/>
        <v>7.5</v>
      </c>
      <c r="H42" s="22">
        <v>5</v>
      </c>
      <c r="I42" s="22">
        <f t="shared" si="1"/>
        <v>5.75</v>
      </c>
      <c r="J42" s="23" t="str">
        <f t="shared" si="2"/>
        <v>C</v>
      </c>
      <c r="K42" s="24"/>
    </row>
    <row r="43" spans="1:11" s="42" customFormat="1" ht="16.5" x14ac:dyDescent="0.25">
      <c r="A43" s="36">
        <v>29</v>
      </c>
      <c r="B43" s="37" t="s">
        <v>135</v>
      </c>
      <c r="C43" s="37" t="s">
        <v>136</v>
      </c>
      <c r="D43" s="37" t="s">
        <v>56</v>
      </c>
      <c r="E43" s="37"/>
      <c r="F43" s="37"/>
      <c r="G43" s="38">
        <f t="shared" si="0"/>
        <v>0</v>
      </c>
      <c r="H43" s="39">
        <v>0</v>
      </c>
      <c r="I43" s="39">
        <f t="shared" si="1"/>
        <v>0</v>
      </c>
      <c r="J43" s="40" t="str">
        <f t="shared" si="2"/>
        <v>F</v>
      </c>
      <c r="K43" s="41"/>
    </row>
    <row r="44" spans="1:11" ht="16.5" x14ac:dyDescent="0.25">
      <c r="A44" s="19">
        <v>30</v>
      </c>
      <c r="B44" s="25" t="s">
        <v>137</v>
      </c>
      <c r="C44" s="25" t="s">
        <v>138</v>
      </c>
      <c r="D44" s="25" t="s">
        <v>48</v>
      </c>
      <c r="E44" s="25">
        <v>9</v>
      </c>
      <c r="F44" s="25">
        <v>9</v>
      </c>
      <c r="G44" s="21">
        <f t="shared" si="0"/>
        <v>9</v>
      </c>
      <c r="H44" s="22">
        <v>6</v>
      </c>
      <c r="I44" s="22">
        <f t="shared" si="1"/>
        <v>6.8999999999999986</v>
      </c>
      <c r="J44" s="23" t="str">
        <f t="shared" si="2"/>
        <v>C+</v>
      </c>
      <c r="K44" s="24"/>
    </row>
    <row r="45" spans="1:11" ht="16.5" x14ac:dyDescent="0.25">
      <c r="A45" s="19">
        <v>31</v>
      </c>
      <c r="B45" s="25" t="s">
        <v>139</v>
      </c>
      <c r="C45" s="25" t="s">
        <v>140</v>
      </c>
      <c r="D45" s="25" t="s">
        <v>49</v>
      </c>
      <c r="E45" s="25">
        <v>8</v>
      </c>
      <c r="F45" s="25">
        <v>7</v>
      </c>
      <c r="G45" s="21">
        <f t="shared" si="0"/>
        <v>7.5</v>
      </c>
      <c r="H45" s="22">
        <v>3</v>
      </c>
      <c r="I45" s="22">
        <f t="shared" si="1"/>
        <v>4.3499999999999996</v>
      </c>
      <c r="J45" s="23" t="str">
        <f t="shared" si="2"/>
        <v>D</v>
      </c>
      <c r="K45" s="24"/>
    </row>
    <row r="46" spans="1:11" ht="16.5" x14ac:dyDescent="0.25">
      <c r="A46" s="19">
        <v>32</v>
      </c>
      <c r="B46" s="25" t="s">
        <v>141</v>
      </c>
      <c r="C46" s="25" t="s">
        <v>142</v>
      </c>
      <c r="D46" s="25" t="s">
        <v>32</v>
      </c>
      <c r="E46" s="25">
        <v>7</v>
      </c>
      <c r="F46" s="25">
        <v>8</v>
      </c>
      <c r="G46" s="21">
        <f t="shared" si="0"/>
        <v>7.5</v>
      </c>
      <c r="H46" s="22">
        <v>5</v>
      </c>
      <c r="I46" s="22">
        <f t="shared" si="1"/>
        <v>5.75</v>
      </c>
      <c r="J46" s="23" t="str">
        <f t="shared" si="2"/>
        <v>C</v>
      </c>
      <c r="K46" s="24"/>
    </row>
    <row r="47" spans="1:11" ht="16.5" x14ac:dyDescent="0.25">
      <c r="A47" s="19">
        <v>33</v>
      </c>
      <c r="B47" s="25" t="s">
        <v>143</v>
      </c>
      <c r="C47" s="25" t="s">
        <v>144</v>
      </c>
      <c r="D47" s="25" t="s">
        <v>32</v>
      </c>
      <c r="E47" s="25">
        <v>7</v>
      </c>
      <c r="F47" s="25">
        <v>7</v>
      </c>
      <c r="G47" s="21">
        <f t="shared" si="0"/>
        <v>7</v>
      </c>
      <c r="H47" s="22">
        <v>4</v>
      </c>
      <c r="I47" s="22">
        <f t="shared" si="1"/>
        <v>4.9000000000000004</v>
      </c>
      <c r="J47" s="23" t="str">
        <f t="shared" si="2"/>
        <v>D</v>
      </c>
      <c r="K47" s="24"/>
    </row>
    <row r="48" spans="1:11" ht="16.5" x14ac:dyDescent="0.25">
      <c r="A48" s="19">
        <v>34</v>
      </c>
      <c r="B48" s="25" t="s">
        <v>145</v>
      </c>
      <c r="C48" s="25" t="s">
        <v>146</v>
      </c>
      <c r="D48" s="25" t="s">
        <v>53</v>
      </c>
      <c r="E48" s="25">
        <v>8</v>
      </c>
      <c r="F48" s="25">
        <v>9</v>
      </c>
      <c r="G48" s="21">
        <f t="shared" si="0"/>
        <v>8.5</v>
      </c>
      <c r="H48" s="22">
        <v>7</v>
      </c>
      <c r="I48" s="22">
        <f t="shared" si="1"/>
        <v>7.4499999999999993</v>
      </c>
      <c r="J48" s="23" t="str">
        <f t="shared" si="2"/>
        <v>B</v>
      </c>
      <c r="K48" s="24"/>
    </row>
    <row r="49" spans="1:11" ht="16.5" x14ac:dyDescent="0.25">
      <c r="A49" s="19">
        <v>35</v>
      </c>
      <c r="B49" s="25" t="s">
        <v>147</v>
      </c>
      <c r="C49" s="25" t="s">
        <v>148</v>
      </c>
      <c r="D49" s="25" t="s">
        <v>54</v>
      </c>
      <c r="E49" s="25">
        <v>9</v>
      </c>
      <c r="F49" s="25">
        <v>9</v>
      </c>
      <c r="G49" s="21">
        <f t="shared" si="0"/>
        <v>9</v>
      </c>
      <c r="H49" s="22">
        <v>7</v>
      </c>
      <c r="I49" s="22">
        <f t="shared" si="1"/>
        <v>7.6</v>
      </c>
      <c r="J49" s="23" t="str">
        <f t="shared" si="2"/>
        <v>B</v>
      </c>
      <c r="K49" s="24"/>
    </row>
    <row r="50" spans="1:11" s="42" customFormat="1" ht="16.5" x14ac:dyDescent="0.25">
      <c r="A50" s="36">
        <v>36</v>
      </c>
      <c r="B50" s="37" t="s">
        <v>149</v>
      </c>
      <c r="C50" s="37" t="s">
        <v>150</v>
      </c>
      <c r="D50" s="37" t="s">
        <v>68</v>
      </c>
      <c r="E50" s="37"/>
      <c r="F50" s="37"/>
      <c r="G50" s="38">
        <v>0</v>
      </c>
      <c r="H50" s="39">
        <v>0</v>
      </c>
      <c r="I50" s="39">
        <f t="shared" si="1"/>
        <v>0</v>
      </c>
      <c r="J50" s="40" t="str">
        <f t="shared" si="2"/>
        <v>F</v>
      </c>
      <c r="K50" s="41"/>
    </row>
    <row r="51" spans="1:11" ht="18.75" x14ac:dyDescent="0.3">
      <c r="A51" s="19">
        <v>37</v>
      </c>
      <c r="B51" s="26"/>
      <c r="C51" s="20"/>
      <c r="D51" s="20"/>
      <c r="E51" s="20"/>
      <c r="F51" s="20"/>
      <c r="G51" s="21"/>
      <c r="H51" s="22"/>
      <c r="I51" s="22"/>
      <c r="J51" s="23"/>
      <c r="K51" s="24"/>
    </row>
    <row r="52" spans="1:11" ht="18.75" x14ac:dyDescent="0.3">
      <c r="A52" s="19">
        <v>38</v>
      </c>
      <c r="B52" s="26"/>
      <c r="C52" s="20"/>
      <c r="D52" s="20"/>
      <c r="E52" s="20"/>
      <c r="F52" s="20"/>
      <c r="G52" s="21"/>
      <c r="H52" s="22"/>
      <c r="I52" s="22">
        <f t="shared" si="1"/>
        <v>0</v>
      </c>
      <c r="J52" s="23" t="str">
        <f t="shared" si="2"/>
        <v>F</v>
      </c>
      <c r="K52" s="24"/>
    </row>
    <row r="53" spans="1:11" ht="18.75" x14ac:dyDescent="0.3">
      <c r="A53" s="19">
        <v>39</v>
      </c>
      <c r="B53" s="26"/>
      <c r="C53" s="20"/>
      <c r="D53" s="20"/>
      <c r="E53" s="20"/>
      <c r="F53" s="20"/>
      <c r="G53" s="21"/>
      <c r="H53" s="22"/>
      <c r="I53" s="22">
        <f t="shared" si="1"/>
        <v>0</v>
      </c>
      <c r="J53" s="23" t="str">
        <f t="shared" si="2"/>
        <v>F</v>
      </c>
      <c r="K53" s="24"/>
    </row>
    <row r="54" spans="1:11" ht="18.75" x14ac:dyDescent="0.3">
      <c r="A54" s="19">
        <v>40</v>
      </c>
      <c r="B54" s="26"/>
      <c r="C54" s="20"/>
      <c r="D54" s="20"/>
      <c r="E54" s="20"/>
      <c r="F54" s="20"/>
      <c r="G54" s="21"/>
      <c r="H54" s="22"/>
      <c r="I54" s="22">
        <f t="shared" si="1"/>
        <v>0</v>
      </c>
      <c r="J54" s="23" t="str">
        <f t="shared" si="2"/>
        <v>F</v>
      </c>
      <c r="K54" s="24"/>
    </row>
    <row r="55" spans="1:11" ht="15.75" x14ac:dyDescent="0.25">
      <c r="A55" s="1"/>
      <c r="B55" s="27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9" t="str">
        <f>"Cộng danh sách gồm "</f>
        <v xml:space="preserve">Cộng danh sách gồm </v>
      </c>
      <c r="B56" s="9"/>
      <c r="C56" s="9"/>
      <c r="D56" s="10">
        <f>COUNTA(J15:J54)</f>
        <v>39</v>
      </c>
      <c r="E56" s="10"/>
      <c r="F56" s="10"/>
      <c r="G56" s="11">
        <v>1</v>
      </c>
      <c r="H56" s="12"/>
      <c r="I56" s="1"/>
      <c r="J56" s="1"/>
      <c r="K56" s="1"/>
    </row>
    <row r="57" spans="1:11" ht="15.75" x14ac:dyDescent="0.25">
      <c r="A57" s="52" t="s">
        <v>20</v>
      </c>
      <c r="B57" s="52"/>
      <c r="C57" s="52"/>
      <c r="D57" s="13">
        <f>COUNTIF(I15:I54,"&gt;=5")</f>
        <v>23</v>
      </c>
      <c r="E57" s="35"/>
      <c r="F57" s="35"/>
      <c r="G57" s="14">
        <f>D57/D56</f>
        <v>0.58974358974358976</v>
      </c>
      <c r="H57" s="15"/>
      <c r="I57" s="1"/>
      <c r="J57" s="1"/>
      <c r="K57" s="1"/>
    </row>
    <row r="58" spans="1:11" ht="15.75" x14ac:dyDescent="0.25">
      <c r="A58" s="52" t="s">
        <v>21</v>
      </c>
      <c r="B58" s="52"/>
      <c r="C58" s="52"/>
      <c r="D58" s="13">
        <f>COUNTIF(I15:I54,"&lt;5")</f>
        <v>16</v>
      </c>
      <c r="E58" s="35"/>
      <c r="F58" s="35"/>
      <c r="G58" s="14">
        <f>D58/D56</f>
        <v>0.41025641025641024</v>
      </c>
      <c r="H58" s="15"/>
      <c r="I58" s="1"/>
      <c r="J58" s="1"/>
      <c r="K58" s="1"/>
    </row>
    <row r="59" spans="1:11" ht="15.75" x14ac:dyDescent="0.25">
      <c r="A59" s="16"/>
      <c r="B59" s="16"/>
      <c r="C59" s="4"/>
      <c r="D59" s="16"/>
      <c r="E59" s="16"/>
      <c r="F59" s="16"/>
      <c r="G59" s="3"/>
      <c r="H59" s="1"/>
      <c r="I59" s="1"/>
      <c r="J59" s="1"/>
      <c r="K59" s="1"/>
    </row>
    <row r="60" spans="1:11" ht="15.75" x14ac:dyDescent="0.25">
      <c r="A60" s="1"/>
      <c r="B60" s="1"/>
      <c r="C60" s="1"/>
      <c r="D60" s="1"/>
      <c r="E60" s="1"/>
      <c r="F60" s="1"/>
      <c r="G60" s="53" t="str">
        <f ca="1">"TP. Hồ Chí Minh, ngày "&amp;  DAY(NOW())&amp;" tháng " &amp;MONTH(NOW())&amp;" năm "&amp;YEAR(NOW())</f>
        <v>TP. Hồ Chí Minh, ngày 26 tháng 8 năm 2020</v>
      </c>
      <c r="H60" s="53"/>
      <c r="I60" s="53"/>
      <c r="J60" s="53"/>
      <c r="K60" s="53"/>
    </row>
    <row r="61" spans="1:11" ht="15.75" x14ac:dyDescent="0.25">
      <c r="A61" s="44" t="s">
        <v>22</v>
      </c>
      <c r="B61" s="44"/>
      <c r="C61" s="44"/>
      <c r="D61" s="1"/>
      <c r="E61" s="1"/>
      <c r="F61" s="1"/>
      <c r="G61" s="44" t="s">
        <v>23</v>
      </c>
      <c r="H61" s="44"/>
      <c r="I61" s="44"/>
      <c r="J61" s="44"/>
      <c r="K61" s="44"/>
    </row>
    <row r="62" spans="1:11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protectedRanges>
    <protectedRange sqref="A62:K62" name="Range5"/>
    <protectedRange sqref="K15:K54" name="Range4"/>
    <protectedRange sqref="B15:H54" name="Range3"/>
    <protectedRange sqref="C8:C10 I8:I9" name="Range2"/>
    <protectedRange sqref="A4" name="Range1"/>
    <protectedRange sqref="G13:H13" name="Range6"/>
  </protectedRanges>
  <mergeCells count="26">
    <mergeCell ref="A61:C61"/>
    <mergeCell ref="G61:K61"/>
    <mergeCell ref="A10:B10"/>
    <mergeCell ref="C10:D10"/>
    <mergeCell ref="A12:A13"/>
    <mergeCell ref="B12:B13"/>
    <mergeCell ref="C12:D13"/>
    <mergeCell ref="I12:J12"/>
    <mergeCell ref="K12:K13"/>
    <mergeCell ref="C14:D14"/>
    <mergeCell ref="A57:C57"/>
    <mergeCell ref="A58:C58"/>
    <mergeCell ref="G60:K60"/>
    <mergeCell ref="A6:K6"/>
    <mergeCell ref="A8:B8"/>
    <mergeCell ref="C8:D8"/>
    <mergeCell ref="G8:H8"/>
    <mergeCell ref="A9:B9"/>
    <mergeCell ref="C9:D9"/>
    <mergeCell ref="G9:H9"/>
    <mergeCell ref="A4:D4"/>
    <mergeCell ref="A1:D1"/>
    <mergeCell ref="G1:K1"/>
    <mergeCell ref="A2:D2"/>
    <mergeCell ref="G2:K2"/>
    <mergeCell ref="A3:D3"/>
  </mergeCells>
  <conditionalFormatting sqref="J15:J54">
    <cfRule type="cellIs" dxfId="3" priority="2" stopIfTrue="1" operator="equal">
      <formula>"F"</formula>
    </cfRule>
  </conditionalFormatting>
  <conditionalFormatting sqref="I15:I54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Layout" topLeftCell="A6" zoomScale="98" zoomScaleNormal="100" zoomScalePageLayoutView="98" workbookViewId="0">
      <selection activeCell="K12" sqref="K12:K13"/>
    </sheetView>
  </sheetViews>
  <sheetFormatPr defaultRowHeight="15" x14ac:dyDescent="0.25"/>
  <cols>
    <col min="1" max="1" width="7.5703125" customWidth="1"/>
    <col min="2" max="2" width="11.85546875" customWidth="1"/>
    <col min="3" max="3" width="19.7109375" customWidth="1"/>
    <col min="4" max="4" width="8.140625" customWidth="1"/>
    <col min="5" max="5" width="9.140625" hidden="1" customWidth="1"/>
    <col min="6" max="6" width="7.28515625" hidden="1" customWidth="1"/>
    <col min="8" max="8" width="7.85546875" customWidth="1"/>
    <col min="10" max="10" width="7" customWidth="1"/>
    <col min="11" max="11" width="13.5703125" customWidth="1"/>
  </cols>
  <sheetData>
    <row r="1" spans="1:11" ht="15.75" x14ac:dyDescent="0.25">
      <c r="A1" s="44" t="s">
        <v>0</v>
      </c>
      <c r="B1" s="44"/>
      <c r="C1" s="44"/>
      <c r="D1" s="44"/>
      <c r="E1" s="28"/>
      <c r="F1" s="28"/>
      <c r="G1" s="44" t="s">
        <v>1</v>
      </c>
      <c r="H1" s="44"/>
      <c r="I1" s="44"/>
      <c r="J1" s="44"/>
      <c r="K1" s="44"/>
    </row>
    <row r="2" spans="1:11" ht="15.75" x14ac:dyDescent="0.25">
      <c r="A2" s="44" t="s">
        <v>2</v>
      </c>
      <c r="B2" s="44"/>
      <c r="C2" s="44"/>
      <c r="D2" s="44"/>
      <c r="E2" s="28"/>
      <c r="F2" s="28"/>
      <c r="G2" s="45" t="s">
        <v>3</v>
      </c>
      <c r="H2" s="45"/>
      <c r="I2" s="45"/>
      <c r="J2" s="45"/>
      <c r="K2" s="45"/>
    </row>
    <row r="3" spans="1:11" ht="15.75" x14ac:dyDescent="0.25">
      <c r="A3" s="44" t="s">
        <v>4</v>
      </c>
      <c r="B3" s="44"/>
      <c r="C3" s="44"/>
      <c r="D3" s="44"/>
      <c r="E3" s="28"/>
      <c r="F3" s="28"/>
      <c r="G3" s="1"/>
      <c r="H3" s="1"/>
      <c r="I3" s="1"/>
      <c r="J3" s="1"/>
      <c r="K3" s="1"/>
    </row>
    <row r="4" spans="1:11" ht="15.75" x14ac:dyDescent="0.25">
      <c r="A4" s="44" t="s">
        <v>63</v>
      </c>
      <c r="B4" s="44"/>
      <c r="C4" s="44"/>
      <c r="D4" s="44"/>
      <c r="E4" s="28"/>
      <c r="F4" s="28"/>
      <c r="G4" s="1"/>
      <c r="H4" s="1"/>
      <c r="I4" s="1"/>
      <c r="J4" s="1"/>
      <c r="K4" s="1"/>
    </row>
    <row r="5" spans="1:11" ht="15.75" x14ac:dyDescent="0.25">
      <c r="A5" s="2"/>
      <c r="B5" s="2"/>
      <c r="C5" s="2"/>
      <c r="D5" s="2"/>
      <c r="E5" s="28"/>
      <c r="F5" s="28"/>
      <c r="G5" s="1"/>
      <c r="H5" s="1"/>
      <c r="I5" s="1"/>
      <c r="J5" s="1"/>
      <c r="K5" s="1"/>
    </row>
    <row r="6" spans="1:11" ht="19.5" x14ac:dyDescent="0.3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x14ac:dyDescent="0.25">
      <c r="A7" s="2"/>
      <c r="B7" s="2"/>
      <c r="C7" s="2"/>
      <c r="D7" s="2"/>
      <c r="E7" s="28"/>
      <c r="F7" s="28"/>
      <c r="G7" s="2"/>
      <c r="H7" s="2"/>
      <c r="I7" s="2"/>
      <c r="J7" s="2"/>
      <c r="K7" s="2"/>
    </row>
    <row r="8" spans="1:11" ht="15.75" x14ac:dyDescent="0.25">
      <c r="A8" s="47" t="s">
        <v>6</v>
      </c>
      <c r="B8" s="47"/>
      <c r="C8" s="47" t="s">
        <v>224</v>
      </c>
      <c r="D8" s="47"/>
      <c r="E8" s="43"/>
      <c r="F8" s="43"/>
      <c r="G8" s="47" t="s">
        <v>7</v>
      </c>
      <c r="H8" s="47"/>
      <c r="I8" s="66">
        <v>3</v>
      </c>
      <c r="J8" s="3"/>
      <c r="K8" s="3"/>
    </row>
    <row r="9" spans="1:11" ht="15.75" x14ac:dyDescent="0.25">
      <c r="A9" s="47" t="s">
        <v>8</v>
      </c>
      <c r="B9" s="47"/>
      <c r="C9" s="47" t="s">
        <v>218</v>
      </c>
      <c r="D9" s="47"/>
      <c r="E9" s="43"/>
      <c r="F9" s="43"/>
      <c r="G9" s="47" t="s">
        <v>9</v>
      </c>
      <c r="H9" s="47"/>
      <c r="I9" s="66" t="s">
        <v>226</v>
      </c>
      <c r="J9" s="3"/>
      <c r="K9" s="3"/>
    </row>
    <row r="10" spans="1:11" ht="15.75" x14ac:dyDescent="0.25">
      <c r="A10" s="47" t="s">
        <v>10</v>
      </c>
      <c r="B10" s="47"/>
      <c r="C10" s="47" t="s">
        <v>225</v>
      </c>
      <c r="D10" s="47"/>
      <c r="E10" s="43"/>
      <c r="F10" s="43"/>
      <c r="G10" s="16" t="s">
        <v>227</v>
      </c>
      <c r="H10" s="4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54" t="s">
        <v>11</v>
      </c>
      <c r="B12" s="56" t="s">
        <v>12</v>
      </c>
      <c r="C12" s="58" t="s">
        <v>13</v>
      </c>
      <c r="D12" s="59"/>
      <c r="E12" s="30" t="s">
        <v>219</v>
      </c>
      <c r="F12" s="30" t="s">
        <v>220</v>
      </c>
      <c r="G12" s="5" t="s">
        <v>14</v>
      </c>
      <c r="H12" s="5" t="s">
        <v>15</v>
      </c>
      <c r="I12" s="62" t="s">
        <v>16</v>
      </c>
      <c r="J12" s="63"/>
      <c r="K12" s="64" t="s">
        <v>17</v>
      </c>
    </row>
    <row r="13" spans="1:11" ht="15.75" x14ac:dyDescent="0.25">
      <c r="A13" s="55"/>
      <c r="B13" s="57"/>
      <c r="C13" s="60"/>
      <c r="D13" s="61"/>
      <c r="E13" s="31"/>
      <c r="F13" s="31"/>
      <c r="G13" s="6">
        <v>0.3</v>
      </c>
      <c r="H13" s="6">
        <v>0.7</v>
      </c>
      <c r="I13" s="7" t="s">
        <v>18</v>
      </c>
      <c r="J13" s="7" t="s">
        <v>19</v>
      </c>
      <c r="K13" s="65"/>
    </row>
    <row r="14" spans="1:11" ht="15.75" x14ac:dyDescent="0.25">
      <c r="A14" s="8">
        <v>1</v>
      </c>
      <c r="B14" s="17">
        <v>2</v>
      </c>
      <c r="C14" s="49">
        <v>3</v>
      </c>
      <c r="D14" s="49"/>
      <c r="E14" s="29"/>
      <c r="F14" s="29"/>
      <c r="G14" s="8">
        <v>4</v>
      </c>
      <c r="H14" s="8">
        <v>5</v>
      </c>
      <c r="I14" s="8">
        <v>6</v>
      </c>
      <c r="J14" s="8">
        <v>7</v>
      </c>
      <c r="K14" s="7">
        <v>8</v>
      </c>
    </row>
    <row r="15" spans="1:11" ht="16.5" x14ac:dyDescent="0.25">
      <c r="A15" s="19">
        <v>1</v>
      </c>
      <c r="B15" s="25" t="s">
        <v>152</v>
      </c>
      <c r="C15" s="25" t="s">
        <v>153</v>
      </c>
      <c r="D15" s="25" t="s">
        <v>26</v>
      </c>
      <c r="E15" s="25">
        <v>7.5</v>
      </c>
      <c r="F15" s="25">
        <v>7.5</v>
      </c>
      <c r="G15" s="21">
        <f>(E15+F15)/2</f>
        <v>7.5</v>
      </c>
      <c r="H15" s="22">
        <v>6</v>
      </c>
      <c r="I15" s="22">
        <f>G15*$G$13+H15*$H$13</f>
        <v>6.4499999999999993</v>
      </c>
      <c r="J15" s="23" t="str">
        <f>IF(I15&lt;4,"F",IF(I15&lt;=4.9,"D",IF(I15&lt;=5.4,"D+",IF(I15&lt;=5.9,"C",IF(I15&lt;=6.9,"C+",IF(I15&lt;=7.9,"B",IF(I15&lt;=8.4,"B+","A")))))))</f>
        <v>C+</v>
      </c>
      <c r="K15" s="24"/>
    </row>
    <row r="16" spans="1:11" ht="16.5" x14ac:dyDescent="0.25">
      <c r="A16" s="19">
        <v>2</v>
      </c>
      <c r="B16" s="25" t="s">
        <v>154</v>
      </c>
      <c r="C16" s="25" t="s">
        <v>155</v>
      </c>
      <c r="D16" s="25" t="s">
        <v>44</v>
      </c>
      <c r="E16" s="25">
        <v>8</v>
      </c>
      <c r="F16" s="25">
        <v>8</v>
      </c>
      <c r="G16" s="21">
        <f t="shared" ref="G16:G47" si="0">(E16+F16)/2</f>
        <v>8</v>
      </c>
      <c r="H16" s="22">
        <v>6</v>
      </c>
      <c r="I16" s="22">
        <f t="shared" ref="I16:I47" si="1">G16*$G$13+H16*$H$13</f>
        <v>6.6</v>
      </c>
      <c r="J16" s="23" t="str">
        <f t="shared" ref="J16:J47" si="2">IF(I16&lt;4,"F",IF(I16&lt;=4.9,"D",IF(I16&lt;=5.4,"D+",IF(I16&lt;=5.9,"C",IF(I16&lt;=6.9,"C+",IF(I16&lt;=7.9,"B",IF(I16&lt;=8.4,"B+","A")))))))</f>
        <v>C+</v>
      </c>
      <c r="K16" s="24"/>
    </row>
    <row r="17" spans="1:11" ht="16.5" x14ac:dyDescent="0.25">
      <c r="A17" s="19">
        <v>3</v>
      </c>
      <c r="B17" s="25" t="s">
        <v>156</v>
      </c>
      <c r="C17" s="25" t="s">
        <v>157</v>
      </c>
      <c r="D17" s="25" t="s">
        <v>92</v>
      </c>
      <c r="E17" s="25">
        <v>7</v>
      </c>
      <c r="F17" s="25">
        <v>7</v>
      </c>
      <c r="G17" s="21">
        <f t="shared" si="0"/>
        <v>7</v>
      </c>
      <c r="H17" s="22">
        <v>6</v>
      </c>
      <c r="I17" s="22">
        <f t="shared" si="1"/>
        <v>6.2999999999999989</v>
      </c>
      <c r="J17" s="23" t="str">
        <f t="shared" si="2"/>
        <v>C+</v>
      </c>
      <c r="K17" s="24"/>
    </row>
    <row r="18" spans="1:11" ht="16.5" x14ac:dyDescent="0.25">
      <c r="A18" s="19">
        <v>4</v>
      </c>
      <c r="B18" s="25" t="s">
        <v>158</v>
      </c>
      <c r="C18" s="25" t="s">
        <v>159</v>
      </c>
      <c r="D18" s="25" t="s">
        <v>160</v>
      </c>
      <c r="E18" s="25">
        <v>8.5</v>
      </c>
      <c r="F18" s="25">
        <v>7.5</v>
      </c>
      <c r="G18" s="21">
        <f t="shared" si="0"/>
        <v>8</v>
      </c>
      <c r="H18" s="22">
        <v>7</v>
      </c>
      <c r="I18" s="22">
        <f t="shared" si="1"/>
        <v>7.2999999999999989</v>
      </c>
      <c r="J18" s="23" t="str">
        <f t="shared" si="2"/>
        <v>B</v>
      </c>
      <c r="K18" s="24"/>
    </row>
    <row r="19" spans="1:11" ht="16.5" x14ac:dyDescent="0.25">
      <c r="A19" s="19">
        <v>5</v>
      </c>
      <c r="B19" s="25" t="s">
        <v>161</v>
      </c>
      <c r="C19" s="25" t="s">
        <v>162</v>
      </c>
      <c r="D19" s="25" t="s">
        <v>27</v>
      </c>
      <c r="E19" s="25">
        <v>7.5</v>
      </c>
      <c r="F19" s="25">
        <v>8</v>
      </c>
      <c r="G19" s="21">
        <v>8</v>
      </c>
      <c r="H19" s="22">
        <v>8</v>
      </c>
      <c r="I19" s="22">
        <f t="shared" si="1"/>
        <v>8</v>
      </c>
      <c r="J19" s="23" t="str">
        <f t="shared" si="2"/>
        <v>B+</v>
      </c>
      <c r="K19" s="24"/>
    </row>
    <row r="20" spans="1:11" ht="16.5" x14ac:dyDescent="0.25">
      <c r="A20" s="19">
        <v>6</v>
      </c>
      <c r="B20" s="25" t="s">
        <v>163</v>
      </c>
      <c r="C20" s="25" t="s">
        <v>164</v>
      </c>
      <c r="D20" s="25" t="s">
        <v>119</v>
      </c>
      <c r="E20" s="25">
        <v>8</v>
      </c>
      <c r="F20" s="25">
        <v>9</v>
      </c>
      <c r="G20" s="21">
        <f t="shared" si="0"/>
        <v>8.5</v>
      </c>
      <c r="H20" s="22">
        <v>8</v>
      </c>
      <c r="I20" s="22">
        <f t="shared" si="1"/>
        <v>8.1499999999999986</v>
      </c>
      <c r="J20" s="23" t="str">
        <f t="shared" si="2"/>
        <v>B+</v>
      </c>
      <c r="K20" s="24"/>
    </row>
    <row r="21" spans="1:11" ht="16.5" x14ac:dyDescent="0.25">
      <c r="A21" s="19">
        <v>7</v>
      </c>
      <c r="B21" s="25" t="s">
        <v>165</v>
      </c>
      <c r="C21" s="25" t="s">
        <v>55</v>
      </c>
      <c r="D21" s="25" t="s">
        <v>29</v>
      </c>
      <c r="E21" s="25">
        <v>7</v>
      </c>
      <c r="F21" s="25">
        <v>8</v>
      </c>
      <c r="G21" s="21">
        <f t="shared" si="0"/>
        <v>7.5</v>
      </c>
      <c r="H21" s="22">
        <v>7</v>
      </c>
      <c r="I21" s="22">
        <f t="shared" si="1"/>
        <v>7.1499999999999995</v>
      </c>
      <c r="J21" s="23" t="str">
        <f t="shared" si="2"/>
        <v>B</v>
      </c>
      <c r="K21" s="24"/>
    </row>
    <row r="22" spans="1:11" ht="16.5" x14ac:dyDescent="0.25">
      <c r="A22" s="19">
        <v>8</v>
      </c>
      <c r="B22" s="25" t="s">
        <v>166</v>
      </c>
      <c r="C22" s="25" t="s">
        <v>167</v>
      </c>
      <c r="D22" s="25" t="s">
        <v>39</v>
      </c>
      <c r="E22" s="25">
        <v>7.5</v>
      </c>
      <c r="F22" s="25">
        <v>7.5</v>
      </c>
      <c r="G22" s="21">
        <f t="shared" si="0"/>
        <v>7.5</v>
      </c>
      <c r="H22" s="22">
        <v>7</v>
      </c>
      <c r="I22" s="22">
        <f t="shared" si="1"/>
        <v>7.1499999999999995</v>
      </c>
      <c r="J22" s="23" t="str">
        <f t="shared" si="2"/>
        <v>B</v>
      </c>
      <c r="K22" s="24"/>
    </row>
    <row r="23" spans="1:11" ht="16.5" x14ac:dyDescent="0.25">
      <c r="A23" s="19">
        <v>9</v>
      </c>
      <c r="B23" s="25" t="s">
        <v>168</v>
      </c>
      <c r="C23" s="25" t="s">
        <v>169</v>
      </c>
      <c r="D23" s="25" t="s">
        <v>47</v>
      </c>
      <c r="E23" s="25">
        <v>7.5</v>
      </c>
      <c r="F23" s="25">
        <v>7.5</v>
      </c>
      <c r="G23" s="21">
        <f t="shared" si="0"/>
        <v>7.5</v>
      </c>
      <c r="H23" s="22">
        <v>6</v>
      </c>
      <c r="I23" s="22">
        <f t="shared" si="1"/>
        <v>6.4499999999999993</v>
      </c>
      <c r="J23" s="23" t="str">
        <f t="shared" si="2"/>
        <v>C+</v>
      </c>
      <c r="K23" s="24"/>
    </row>
    <row r="24" spans="1:11" ht="16.5" x14ac:dyDescent="0.25">
      <c r="A24" s="19">
        <v>10</v>
      </c>
      <c r="B24" s="25" t="s">
        <v>170</v>
      </c>
      <c r="C24" s="25" t="s">
        <v>171</v>
      </c>
      <c r="D24" s="25" t="s">
        <v>52</v>
      </c>
      <c r="E24" s="25">
        <v>8</v>
      </c>
      <c r="F24" s="25">
        <v>7.5</v>
      </c>
      <c r="G24" s="21">
        <v>8</v>
      </c>
      <c r="H24" s="22">
        <v>7</v>
      </c>
      <c r="I24" s="22">
        <f t="shared" si="1"/>
        <v>7.2999999999999989</v>
      </c>
      <c r="J24" s="23" t="str">
        <f t="shared" si="2"/>
        <v>B</v>
      </c>
      <c r="K24" s="24"/>
    </row>
    <row r="25" spans="1:11" ht="16.5" x14ac:dyDescent="0.25">
      <c r="A25" s="19">
        <v>11</v>
      </c>
      <c r="B25" s="25" t="s">
        <v>172</v>
      </c>
      <c r="C25" s="25" t="s">
        <v>173</v>
      </c>
      <c r="D25" s="25" t="s">
        <v>52</v>
      </c>
      <c r="E25" s="25">
        <v>7</v>
      </c>
      <c r="F25" s="25">
        <v>7</v>
      </c>
      <c r="G25" s="21">
        <f t="shared" si="0"/>
        <v>7</v>
      </c>
      <c r="H25" s="22">
        <v>5</v>
      </c>
      <c r="I25" s="22">
        <f t="shared" si="1"/>
        <v>5.6</v>
      </c>
      <c r="J25" s="23" t="str">
        <f t="shared" si="2"/>
        <v>C</v>
      </c>
      <c r="K25" s="24"/>
    </row>
    <row r="26" spans="1:11" ht="16.5" x14ac:dyDescent="0.25">
      <c r="A26" s="19">
        <v>12</v>
      </c>
      <c r="B26" s="25" t="s">
        <v>174</v>
      </c>
      <c r="C26" s="25" t="s">
        <v>175</v>
      </c>
      <c r="D26" s="25" t="s">
        <v>30</v>
      </c>
      <c r="E26" s="25">
        <v>7</v>
      </c>
      <c r="F26" s="25">
        <v>8</v>
      </c>
      <c r="G26" s="21">
        <f t="shared" si="0"/>
        <v>7.5</v>
      </c>
      <c r="H26" s="22">
        <v>5</v>
      </c>
      <c r="I26" s="22">
        <f t="shared" si="1"/>
        <v>5.75</v>
      </c>
      <c r="J26" s="23" t="str">
        <f t="shared" si="2"/>
        <v>C</v>
      </c>
      <c r="K26" s="24"/>
    </row>
    <row r="27" spans="1:11" ht="16.5" x14ac:dyDescent="0.25">
      <c r="A27" s="19">
        <v>13</v>
      </c>
      <c r="B27" s="25" t="s">
        <v>176</v>
      </c>
      <c r="C27" s="25" t="s">
        <v>177</v>
      </c>
      <c r="D27" s="25" t="s">
        <v>56</v>
      </c>
      <c r="E27" s="25">
        <v>7.5</v>
      </c>
      <c r="F27" s="25">
        <v>8</v>
      </c>
      <c r="G27" s="21">
        <v>8</v>
      </c>
      <c r="H27" s="22">
        <v>5</v>
      </c>
      <c r="I27" s="22">
        <f t="shared" si="1"/>
        <v>5.9</v>
      </c>
      <c r="J27" s="23" t="str">
        <f t="shared" si="2"/>
        <v>C</v>
      </c>
      <c r="K27" s="24"/>
    </row>
    <row r="28" spans="1:11" ht="16.5" x14ac:dyDescent="0.25">
      <c r="A28" s="19">
        <v>14</v>
      </c>
      <c r="B28" s="25" t="s">
        <v>178</v>
      </c>
      <c r="C28" s="25" t="s">
        <v>179</v>
      </c>
      <c r="D28" s="25" t="s">
        <v>180</v>
      </c>
      <c r="E28" s="25">
        <v>8.5</v>
      </c>
      <c r="F28" s="25">
        <v>8.5</v>
      </c>
      <c r="G28" s="21">
        <f t="shared" si="0"/>
        <v>8.5</v>
      </c>
      <c r="H28" s="22">
        <v>7</v>
      </c>
      <c r="I28" s="22">
        <f t="shared" si="1"/>
        <v>7.4499999999999993</v>
      </c>
      <c r="J28" s="23" t="str">
        <f t="shared" si="2"/>
        <v>B</v>
      </c>
      <c r="K28" s="24"/>
    </row>
    <row r="29" spans="1:11" ht="16.5" x14ac:dyDescent="0.25">
      <c r="A29" s="19">
        <v>15</v>
      </c>
      <c r="B29" s="25" t="s">
        <v>181</v>
      </c>
      <c r="C29" s="25" t="s">
        <v>182</v>
      </c>
      <c r="D29" s="25" t="s">
        <v>41</v>
      </c>
      <c r="E29" s="25">
        <v>8</v>
      </c>
      <c r="F29" s="25">
        <v>9</v>
      </c>
      <c r="G29" s="21">
        <f t="shared" si="0"/>
        <v>8.5</v>
      </c>
      <c r="H29" s="22">
        <v>6</v>
      </c>
      <c r="I29" s="22">
        <f t="shared" si="1"/>
        <v>6.7499999999999991</v>
      </c>
      <c r="J29" s="23" t="str">
        <f t="shared" si="2"/>
        <v>C+</v>
      </c>
      <c r="K29" s="24"/>
    </row>
    <row r="30" spans="1:11" ht="16.5" x14ac:dyDescent="0.25">
      <c r="A30" s="19">
        <v>16</v>
      </c>
      <c r="B30" s="25" t="s">
        <v>183</v>
      </c>
      <c r="C30" s="25" t="s">
        <v>184</v>
      </c>
      <c r="D30" s="25" t="s">
        <v>41</v>
      </c>
      <c r="E30" s="25">
        <v>8</v>
      </c>
      <c r="F30" s="25">
        <v>9</v>
      </c>
      <c r="G30" s="21">
        <f t="shared" si="0"/>
        <v>8.5</v>
      </c>
      <c r="H30" s="22">
        <v>8</v>
      </c>
      <c r="I30" s="22">
        <f t="shared" si="1"/>
        <v>8.1499999999999986</v>
      </c>
      <c r="J30" s="23" t="str">
        <f t="shared" si="2"/>
        <v>B+</v>
      </c>
      <c r="K30" s="24"/>
    </row>
    <row r="31" spans="1:11" ht="16.5" x14ac:dyDescent="0.25">
      <c r="A31" s="19">
        <v>17</v>
      </c>
      <c r="B31" s="25" t="s">
        <v>185</v>
      </c>
      <c r="C31" s="25" t="s">
        <v>186</v>
      </c>
      <c r="D31" s="25" t="s">
        <v>58</v>
      </c>
      <c r="E31" s="25">
        <v>7</v>
      </c>
      <c r="F31" s="25">
        <v>8</v>
      </c>
      <c r="G31" s="21">
        <f t="shared" si="0"/>
        <v>7.5</v>
      </c>
      <c r="H31" s="22">
        <v>7</v>
      </c>
      <c r="I31" s="22">
        <f t="shared" si="1"/>
        <v>7.1499999999999995</v>
      </c>
      <c r="J31" s="23" t="str">
        <f t="shared" si="2"/>
        <v>B</v>
      </c>
      <c r="K31" s="24"/>
    </row>
    <row r="32" spans="1:11" ht="16.5" x14ac:dyDescent="0.25">
      <c r="A32" s="19">
        <v>18</v>
      </c>
      <c r="B32" s="25" t="s">
        <v>187</v>
      </c>
      <c r="C32" s="25" t="s">
        <v>40</v>
      </c>
      <c r="D32" s="25" t="s">
        <v>59</v>
      </c>
      <c r="E32" s="25">
        <v>8</v>
      </c>
      <c r="F32" s="25">
        <v>8.5</v>
      </c>
      <c r="G32" s="21">
        <v>8.5</v>
      </c>
      <c r="H32" s="22">
        <v>7</v>
      </c>
      <c r="I32" s="22">
        <f t="shared" si="1"/>
        <v>7.4499999999999993</v>
      </c>
      <c r="J32" s="23" t="str">
        <f t="shared" si="2"/>
        <v>B</v>
      </c>
      <c r="K32" s="24"/>
    </row>
    <row r="33" spans="1:11" ht="16.5" x14ac:dyDescent="0.25">
      <c r="A33" s="19">
        <v>19</v>
      </c>
      <c r="B33" s="25" t="s">
        <v>188</v>
      </c>
      <c r="C33" s="25" t="s">
        <v>189</v>
      </c>
      <c r="D33" s="25" t="s">
        <v>190</v>
      </c>
      <c r="E33" s="25">
        <v>7.5</v>
      </c>
      <c r="F33" s="25">
        <v>8</v>
      </c>
      <c r="G33" s="21">
        <v>8</v>
      </c>
      <c r="H33" s="22">
        <v>5</v>
      </c>
      <c r="I33" s="22">
        <f t="shared" si="1"/>
        <v>5.9</v>
      </c>
      <c r="J33" s="23" t="str">
        <f t="shared" si="2"/>
        <v>C</v>
      </c>
      <c r="K33" s="24"/>
    </row>
    <row r="34" spans="1:11" ht="16.5" x14ac:dyDescent="0.25">
      <c r="A34" s="19">
        <v>20</v>
      </c>
      <c r="B34" s="25" t="s">
        <v>191</v>
      </c>
      <c r="C34" s="25" t="s">
        <v>192</v>
      </c>
      <c r="D34" s="25" t="s">
        <v>31</v>
      </c>
      <c r="E34" s="25">
        <v>7</v>
      </c>
      <c r="F34" s="25">
        <v>7</v>
      </c>
      <c r="G34" s="21">
        <f t="shared" si="0"/>
        <v>7</v>
      </c>
      <c r="H34" s="22">
        <v>5</v>
      </c>
      <c r="I34" s="22">
        <f t="shared" si="1"/>
        <v>5.6</v>
      </c>
      <c r="J34" s="23" t="str">
        <f t="shared" si="2"/>
        <v>C</v>
      </c>
      <c r="K34" s="24"/>
    </row>
    <row r="35" spans="1:11" ht="16.5" x14ac:dyDescent="0.25">
      <c r="A35" s="19">
        <v>21</v>
      </c>
      <c r="B35" s="25" t="s">
        <v>193</v>
      </c>
      <c r="C35" s="25" t="s">
        <v>194</v>
      </c>
      <c r="D35" s="25" t="s">
        <v>195</v>
      </c>
      <c r="E35" s="25">
        <v>7</v>
      </c>
      <c r="F35" s="25">
        <v>7</v>
      </c>
      <c r="G35" s="21">
        <f t="shared" si="0"/>
        <v>7</v>
      </c>
      <c r="H35" s="22">
        <v>7</v>
      </c>
      <c r="I35" s="22">
        <f t="shared" si="1"/>
        <v>7</v>
      </c>
      <c r="J35" s="23" t="str">
        <f t="shared" si="2"/>
        <v>B</v>
      </c>
      <c r="K35" s="24"/>
    </row>
    <row r="36" spans="1:11" ht="16.5" x14ac:dyDescent="0.25">
      <c r="A36" s="19">
        <v>22</v>
      </c>
      <c r="B36" s="25" t="s">
        <v>196</v>
      </c>
      <c r="C36" s="25" t="s">
        <v>197</v>
      </c>
      <c r="D36" s="25" t="s">
        <v>50</v>
      </c>
      <c r="E36" s="25">
        <v>7.5</v>
      </c>
      <c r="F36" s="25">
        <v>8.5</v>
      </c>
      <c r="G36" s="21">
        <f t="shared" si="0"/>
        <v>8</v>
      </c>
      <c r="H36" s="22">
        <v>9</v>
      </c>
      <c r="I36" s="22">
        <f t="shared" si="1"/>
        <v>8.6999999999999993</v>
      </c>
      <c r="J36" s="23" t="str">
        <f t="shared" si="2"/>
        <v>A</v>
      </c>
      <c r="K36" s="24"/>
    </row>
    <row r="37" spans="1:11" ht="16.5" x14ac:dyDescent="0.25">
      <c r="A37" s="19">
        <v>23</v>
      </c>
      <c r="B37" s="25" t="s">
        <v>198</v>
      </c>
      <c r="C37" s="25" t="s">
        <v>37</v>
      </c>
      <c r="D37" s="25" t="s">
        <v>199</v>
      </c>
      <c r="E37" s="25">
        <v>8.5</v>
      </c>
      <c r="F37" s="25">
        <v>8.5</v>
      </c>
      <c r="G37" s="21">
        <f t="shared" si="0"/>
        <v>8.5</v>
      </c>
      <c r="H37" s="22">
        <v>6</v>
      </c>
      <c r="I37" s="22">
        <f t="shared" si="1"/>
        <v>6.7499999999999991</v>
      </c>
      <c r="J37" s="23" t="str">
        <f t="shared" si="2"/>
        <v>C+</v>
      </c>
      <c r="K37" s="24"/>
    </row>
    <row r="38" spans="1:11" ht="16.5" x14ac:dyDescent="0.25">
      <c r="A38" s="19">
        <v>24</v>
      </c>
      <c r="B38" s="25" t="s">
        <v>200</v>
      </c>
      <c r="C38" s="25" t="s">
        <v>201</v>
      </c>
      <c r="D38" s="25" t="s">
        <v>32</v>
      </c>
      <c r="E38" s="25">
        <v>8</v>
      </c>
      <c r="F38" s="25">
        <v>8.5</v>
      </c>
      <c r="G38" s="21">
        <v>8.5</v>
      </c>
      <c r="H38" s="22">
        <v>5</v>
      </c>
      <c r="I38" s="22">
        <f t="shared" si="1"/>
        <v>6.05</v>
      </c>
      <c r="J38" s="23" t="str">
        <f t="shared" si="2"/>
        <v>C+</v>
      </c>
      <c r="K38" s="24"/>
    </row>
    <row r="39" spans="1:11" ht="16.5" x14ac:dyDescent="0.25">
      <c r="A39" s="19">
        <v>25</v>
      </c>
      <c r="B39" s="25" t="s">
        <v>202</v>
      </c>
      <c r="C39" s="25" t="s">
        <v>42</v>
      </c>
      <c r="D39" s="25" t="s">
        <v>67</v>
      </c>
      <c r="E39" s="25">
        <v>8</v>
      </c>
      <c r="F39" s="25">
        <v>8</v>
      </c>
      <c r="G39" s="21">
        <f t="shared" si="0"/>
        <v>8</v>
      </c>
      <c r="H39" s="22">
        <v>7</v>
      </c>
      <c r="I39" s="22">
        <f t="shared" si="1"/>
        <v>7.2999999999999989</v>
      </c>
      <c r="J39" s="23" t="str">
        <f t="shared" si="2"/>
        <v>B</v>
      </c>
      <c r="K39" s="24"/>
    </row>
    <row r="40" spans="1:11" ht="16.5" x14ac:dyDescent="0.25">
      <c r="A40" s="19">
        <v>26</v>
      </c>
      <c r="B40" s="25" t="s">
        <v>203</v>
      </c>
      <c r="C40" s="25" t="s">
        <v>37</v>
      </c>
      <c r="D40" s="25" t="s">
        <v>53</v>
      </c>
      <c r="E40" s="25">
        <v>7.5</v>
      </c>
      <c r="F40" s="25">
        <v>7.5</v>
      </c>
      <c r="G40" s="21">
        <f t="shared" si="0"/>
        <v>7.5</v>
      </c>
      <c r="H40" s="22">
        <v>8</v>
      </c>
      <c r="I40" s="22">
        <f t="shared" si="1"/>
        <v>7.85</v>
      </c>
      <c r="J40" s="23" t="str">
        <f t="shared" si="2"/>
        <v>B</v>
      </c>
      <c r="K40" s="24"/>
    </row>
    <row r="41" spans="1:11" ht="16.5" x14ac:dyDescent="0.25">
      <c r="A41" s="19">
        <v>27</v>
      </c>
      <c r="B41" s="25" t="s">
        <v>204</v>
      </c>
      <c r="C41" s="25" t="s">
        <v>205</v>
      </c>
      <c r="D41" s="25" t="s">
        <v>65</v>
      </c>
      <c r="E41" s="25">
        <v>8</v>
      </c>
      <c r="F41" s="25">
        <v>8</v>
      </c>
      <c r="G41" s="21">
        <f t="shared" si="0"/>
        <v>8</v>
      </c>
      <c r="H41" s="22">
        <v>6</v>
      </c>
      <c r="I41" s="22">
        <f t="shared" si="1"/>
        <v>6.6</v>
      </c>
      <c r="J41" s="23" t="str">
        <f t="shared" si="2"/>
        <v>C+</v>
      </c>
      <c r="K41" s="24"/>
    </row>
    <row r="42" spans="1:11" ht="16.5" x14ac:dyDescent="0.25">
      <c r="A42" s="19">
        <v>28</v>
      </c>
      <c r="B42" s="25" t="s">
        <v>206</v>
      </c>
      <c r="C42" s="25" t="s">
        <v>55</v>
      </c>
      <c r="D42" s="25" t="s">
        <v>33</v>
      </c>
      <c r="E42" s="25">
        <v>7</v>
      </c>
      <c r="F42" s="25">
        <v>7.5</v>
      </c>
      <c r="G42" s="21">
        <v>7.5</v>
      </c>
      <c r="H42" s="22">
        <v>6</v>
      </c>
      <c r="I42" s="22">
        <f t="shared" si="1"/>
        <v>6.4499999999999993</v>
      </c>
      <c r="J42" s="23" t="str">
        <f t="shared" si="2"/>
        <v>C+</v>
      </c>
      <c r="K42" s="24"/>
    </row>
    <row r="43" spans="1:11" s="42" customFormat="1" ht="16.5" x14ac:dyDescent="0.25">
      <c r="A43" s="36">
        <v>29</v>
      </c>
      <c r="B43" s="37" t="s">
        <v>207</v>
      </c>
      <c r="C43" s="37" t="s">
        <v>208</v>
      </c>
      <c r="D43" s="37" t="s">
        <v>34</v>
      </c>
      <c r="E43" s="37"/>
      <c r="F43" s="37"/>
      <c r="G43" s="38">
        <f t="shared" si="0"/>
        <v>0</v>
      </c>
      <c r="H43" s="39">
        <v>0</v>
      </c>
      <c r="I43" s="39">
        <f t="shared" si="1"/>
        <v>0</v>
      </c>
      <c r="J43" s="40" t="str">
        <f t="shared" si="2"/>
        <v>F</v>
      </c>
      <c r="K43" s="41" t="s">
        <v>223</v>
      </c>
    </row>
    <row r="44" spans="1:11" ht="16.5" x14ac:dyDescent="0.25">
      <c r="A44" s="19">
        <v>30</v>
      </c>
      <c r="B44" s="25" t="s">
        <v>209</v>
      </c>
      <c r="C44" s="25" t="s">
        <v>210</v>
      </c>
      <c r="D44" s="25" t="s">
        <v>211</v>
      </c>
      <c r="E44" s="25">
        <v>7.5</v>
      </c>
      <c r="F44" s="25">
        <v>8.5</v>
      </c>
      <c r="G44" s="21">
        <f t="shared" si="0"/>
        <v>8</v>
      </c>
      <c r="H44" s="22">
        <v>6</v>
      </c>
      <c r="I44" s="22">
        <f t="shared" si="1"/>
        <v>6.6</v>
      </c>
      <c r="J44" s="23" t="str">
        <f t="shared" si="2"/>
        <v>C+</v>
      </c>
      <c r="K44" s="24"/>
    </row>
    <row r="45" spans="1:11" ht="16.5" x14ac:dyDescent="0.25">
      <c r="A45" s="19">
        <v>31</v>
      </c>
      <c r="B45" s="25" t="s">
        <v>212</v>
      </c>
      <c r="C45" s="25" t="s">
        <v>213</v>
      </c>
      <c r="D45" s="25" t="s">
        <v>43</v>
      </c>
      <c r="E45" s="25">
        <v>8</v>
      </c>
      <c r="F45" s="25">
        <v>8</v>
      </c>
      <c r="G45" s="21">
        <f t="shared" si="0"/>
        <v>8</v>
      </c>
      <c r="H45" s="22">
        <v>6</v>
      </c>
      <c r="I45" s="22">
        <f t="shared" si="1"/>
        <v>6.6</v>
      </c>
      <c r="J45" s="23" t="str">
        <f t="shared" si="2"/>
        <v>C+</v>
      </c>
      <c r="K45" s="24"/>
    </row>
    <row r="46" spans="1:11" ht="16.5" x14ac:dyDescent="0.25">
      <c r="A46" s="19">
        <v>32</v>
      </c>
      <c r="B46" s="25" t="s">
        <v>214</v>
      </c>
      <c r="C46" s="25" t="s">
        <v>66</v>
      </c>
      <c r="D46" s="25" t="s">
        <v>57</v>
      </c>
      <c r="E46" s="25">
        <v>8</v>
      </c>
      <c r="F46" s="25">
        <v>8</v>
      </c>
      <c r="G46" s="21">
        <f t="shared" si="0"/>
        <v>8</v>
      </c>
      <c r="H46" s="22">
        <v>6</v>
      </c>
      <c r="I46" s="22">
        <f t="shared" si="1"/>
        <v>6.6</v>
      </c>
      <c r="J46" s="23" t="str">
        <f t="shared" si="2"/>
        <v>C+</v>
      </c>
      <c r="K46" s="24"/>
    </row>
    <row r="47" spans="1:11" ht="16.5" x14ac:dyDescent="0.25">
      <c r="A47" s="19">
        <v>33</v>
      </c>
      <c r="B47" s="25" t="s">
        <v>215</v>
      </c>
      <c r="C47" s="25" t="s">
        <v>216</v>
      </c>
      <c r="D47" s="25" t="s">
        <v>217</v>
      </c>
      <c r="E47" s="25">
        <v>7.5</v>
      </c>
      <c r="F47" s="25">
        <v>7.5</v>
      </c>
      <c r="G47" s="21">
        <f t="shared" si="0"/>
        <v>7.5</v>
      </c>
      <c r="H47" s="22">
        <v>6</v>
      </c>
      <c r="I47" s="22">
        <f t="shared" si="1"/>
        <v>6.4499999999999993</v>
      </c>
      <c r="J47" s="23" t="str">
        <f t="shared" si="2"/>
        <v>C+</v>
      </c>
      <c r="K47" s="24"/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9" t="str">
        <f>"Cộng danh sách gồm "</f>
        <v xml:space="preserve">Cộng danh sách gồm </v>
      </c>
      <c r="B49" s="9"/>
      <c r="C49" s="9"/>
      <c r="D49" s="10">
        <f>COUNTA(J15:J47)</f>
        <v>33</v>
      </c>
      <c r="E49" s="10"/>
      <c r="F49" s="10"/>
      <c r="G49" s="11">
        <v>1</v>
      </c>
      <c r="H49" s="12"/>
      <c r="I49" s="1"/>
      <c r="J49" s="1"/>
      <c r="K49" s="1"/>
    </row>
    <row r="50" spans="1:11" ht="15.75" x14ac:dyDescent="0.25">
      <c r="A50" s="52" t="s">
        <v>20</v>
      </c>
      <c r="B50" s="52"/>
      <c r="C50" s="52"/>
      <c r="D50" s="13">
        <f>COUNTIF(I15:I47,"&gt;=5")</f>
        <v>32</v>
      </c>
      <c r="E50" s="35"/>
      <c r="F50" s="35"/>
      <c r="G50" s="14">
        <f>D50/D49</f>
        <v>0.96969696969696972</v>
      </c>
      <c r="H50" s="15"/>
      <c r="I50" s="1"/>
      <c r="J50" s="1"/>
      <c r="K50" s="1"/>
    </row>
    <row r="51" spans="1:11" ht="15.75" x14ac:dyDescent="0.25">
      <c r="A51" s="52" t="s">
        <v>21</v>
      </c>
      <c r="B51" s="52"/>
      <c r="C51" s="52"/>
      <c r="D51" s="13">
        <f>COUNTIF(I15:I47,"&lt;5")</f>
        <v>1</v>
      </c>
      <c r="E51" s="35"/>
      <c r="F51" s="35"/>
      <c r="G51" s="14">
        <f>D51/D49</f>
        <v>3.0303030303030304E-2</v>
      </c>
      <c r="H51" s="15"/>
      <c r="I51" s="1"/>
      <c r="J51" s="1"/>
      <c r="K51" s="1"/>
    </row>
    <row r="52" spans="1:11" ht="15.75" x14ac:dyDescent="0.25">
      <c r="A52" s="16"/>
      <c r="B52" s="16"/>
      <c r="C52" s="4"/>
      <c r="D52" s="16"/>
      <c r="E52" s="16"/>
      <c r="F52" s="16"/>
      <c r="G52" s="3"/>
      <c r="H52" s="1"/>
      <c r="I52" s="1"/>
      <c r="J52" s="1"/>
      <c r="K52" s="1"/>
    </row>
    <row r="53" spans="1:11" ht="15.75" x14ac:dyDescent="0.25">
      <c r="A53" s="1"/>
      <c r="B53" s="1"/>
      <c r="C53" s="1"/>
      <c r="D53" s="1"/>
      <c r="E53" s="1"/>
      <c r="F53" s="1"/>
      <c r="G53" s="53" t="str">
        <f ca="1">"TP. Hồ Chí Minh, ngày "&amp;  DAY(NOW())&amp;" tháng " &amp;MONTH(NOW())&amp;" năm "&amp;YEAR(NOW())</f>
        <v>TP. Hồ Chí Minh, ngày 26 tháng 8 năm 2020</v>
      </c>
      <c r="H53" s="53"/>
      <c r="I53" s="53"/>
      <c r="J53" s="53"/>
      <c r="K53" s="53"/>
    </row>
    <row r="54" spans="1:11" ht="15.75" x14ac:dyDescent="0.25">
      <c r="A54" s="44" t="s">
        <v>22</v>
      </c>
      <c r="B54" s="44"/>
      <c r="C54" s="44"/>
      <c r="D54" s="1"/>
      <c r="E54" s="1"/>
      <c r="F54" s="1"/>
      <c r="G54" s="44" t="s">
        <v>23</v>
      </c>
      <c r="H54" s="44"/>
      <c r="I54" s="44"/>
      <c r="J54" s="44"/>
      <c r="K54" s="44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protectedRanges>
    <protectedRange sqref="A55:K55" name="Range5"/>
    <protectedRange sqref="K15:K47" name="Range4"/>
    <protectedRange sqref="B15:H47" name="Range3"/>
    <protectedRange sqref="A4" name="Range1"/>
    <protectedRange sqref="G13:H13" name="Range6"/>
    <protectedRange sqref="C8:C10 I8:I9" name="Range2_1"/>
  </protectedRanges>
  <mergeCells count="26">
    <mergeCell ref="A4:D4"/>
    <mergeCell ref="A1:D1"/>
    <mergeCell ref="G1:K1"/>
    <mergeCell ref="A2:D2"/>
    <mergeCell ref="G2:K2"/>
    <mergeCell ref="A3:D3"/>
    <mergeCell ref="A6:K6"/>
    <mergeCell ref="A8:B8"/>
    <mergeCell ref="C8:D8"/>
    <mergeCell ref="G8:H8"/>
    <mergeCell ref="A9:B9"/>
    <mergeCell ref="C9:D9"/>
    <mergeCell ref="G9:H9"/>
    <mergeCell ref="A54:C54"/>
    <mergeCell ref="G54:K54"/>
    <mergeCell ref="A10:B10"/>
    <mergeCell ref="C10:D10"/>
    <mergeCell ref="A12:A13"/>
    <mergeCell ref="B12:B13"/>
    <mergeCell ref="C12:D13"/>
    <mergeCell ref="I12:J12"/>
    <mergeCell ref="K12:K13"/>
    <mergeCell ref="C14:D14"/>
    <mergeCell ref="A50:C50"/>
    <mergeCell ref="A51:C51"/>
    <mergeCell ref="G53:K53"/>
  </mergeCells>
  <conditionalFormatting sqref="J15:J47">
    <cfRule type="cellIs" dxfId="1" priority="2" stopIfTrue="1" operator="equal">
      <formula>"F"</formula>
    </cfRule>
  </conditionalFormatting>
  <conditionalFormatting sqref="I15:I47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05ĐH_CTN1</vt:lpstr>
      <vt:lpstr>05ĐH_CTN2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2020-08-26T02:35:12Z</dcterms:modified>
</cp:coreProperties>
</file>