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05ĐH_TNN1" sheetId="3" r:id="rId1"/>
    <sheet name="05ĐH_TNN2" sheetId="4" r:id="rId2"/>
    <sheet name="05ĐH_CTN1 (2)" sheetId="5" r:id="rId3"/>
    <sheet name="05ĐH_CTN2 (2)" sheetId="6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6" l="1"/>
  <c r="A49" i="6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5" i="5"/>
  <c r="H15" i="5" s="1"/>
  <c r="G16" i="5"/>
  <c r="H16" i="5"/>
  <c r="G17" i="5"/>
  <c r="H17" i="5" s="1"/>
  <c r="G18" i="5"/>
  <c r="H18" i="5"/>
  <c r="G19" i="5"/>
  <c r="H19" i="5" s="1"/>
  <c r="G20" i="5"/>
  <c r="H20" i="5"/>
  <c r="G21" i="5"/>
  <c r="H21" i="5" s="1"/>
  <c r="G22" i="5"/>
  <c r="H22" i="5" s="1"/>
  <c r="G23" i="5"/>
  <c r="H23" i="5" s="1"/>
  <c r="G24" i="5"/>
  <c r="H24" i="5"/>
  <c r="G25" i="5"/>
  <c r="H25" i="5" s="1"/>
  <c r="G26" i="5"/>
  <c r="H26" i="5" s="1"/>
  <c r="G27" i="5"/>
  <c r="H27" i="5" s="1"/>
  <c r="G28" i="5"/>
  <c r="H28" i="5"/>
  <c r="G29" i="5"/>
  <c r="H29" i="5" s="1"/>
  <c r="G30" i="5"/>
  <c r="H30" i="5"/>
  <c r="G31" i="5"/>
  <c r="H31" i="5" s="1"/>
  <c r="G32" i="5"/>
  <c r="H32" i="5"/>
  <c r="G33" i="5"/>
  <c r="H33" i="5" s="1"/>
  <c r="G34" i="5"/>
  <c r="H34" i="5" s="1"/>
  <c r="G35" i="5"/>
  <c r="H35" i="5" s="1"/>
  <c r="G36" i="5"/>
  <c r="H36" i="5"/>
  <c r="G37" i="5"/>
  <c r="H37" i="5" s="1"/>
  <c r="G38" i="5"/>
  <c r="H38" i="5" s="1"/>
  <c r="G39" i="5"/>
  <c r="H39" i="5" s="1"/>
  <c r="G40" i="5"/>
  <c r="H40" i="5"/>
  <c r="G41" i="5"/>
  <c r="H41" i="5" s="1"/>
  <c r="G42" i="5"/>
  <c r="H42" i="5"/>
  <c r="G43" i="5"/>
  <c r="H43" i="5" s="1"/>
  <c r="G44" i="5"/>
  <c r="H44" i="5" s="1"/>
  <c r="G45" i="5"/>
  <c r="H45" i="5" s="1"/>
  <c r="G46" i="5"/>
  <c r="H46" i="5"/>
  <c r="G47" i="5"/>
  <c r="H47" i="5" s="1"/>
  <c r="G48" i="5"/>
  <c r="H48" i="5"/>
  <c r="G49" i="5"/>
  <c r="H49" i="5" s="1"/>
  <c r="G50" i="5"/>
  <c r="H50" i="5"/>
  <c r="A52" i="5"/>
  <c r="E56" i="5"/>
  <c r="D54" i="5" l="1"/>
  <c r="D53" i="5"/>
  <c r="D49" i="6"/>
  <c r="D50" i="6"/>
  <c r="D51" i="6"/>
  <c r="D52" i="5"/>
  <c r="E53" i="5" s="1"/>
  <c r="E59" i="4"/>
  <c r="A55" i="4"/>
  <c r="G53" i="4"/>
  <c r="H53" i="4"/>
  <c r="G52" i="4"/>
  <c r="H52" i="4"/>
  <c r="G51" i="4"/>
  <c r="H51" i="4" s="1"/>
  <c r="G50" i="4"/>
  <c r="H50" i="4" s="1"/>
  <c r="G49" i="4"/>
  <c r="H49" i="4"/>
  <c r="G48" i="4"/>
  <c r="H48" i="4"/>
  <c r="G47" i="4"/>
  <c r="H47" i="4"/>
  <c r="G46" i="4"/>
  <c r="H46" i="4" s="1"/>
  <c r="G45" i="4"/>
  <c r="H45" i="4" s="1"/>
  <c r="G44" i="4"/>
  <c r="H44" i="4" s="1"/>
  <c r="G43" i="4"/>
  <c r="H43" i="4"/>
  <c r="G42" i="4"/>
  <c r="H42" i="4"/>
  <c r="G41" i="4"/>
  <c r="H41" i="4"/>
  <c r="G40" i="4"/>
  <c r="H40" i="4"/>
  <c r="G39" i="4"/>
  <c r="H39" i="4"/>
  <c r="G38" i="4"/>
  <c r="H38" i="4"/>
  <c r="G37" i="4"/>
  <c r="H37" i="4"/>
  <c r="G36" i="4"/>
  <c r="H36" i="4" s="1"/>
  <c r="G35" i="4"/>
  <c r="H35" i="4"/>
  <c r="G34" i="4"/>
  <c r="H34" i="4" s="1"/>
  <c r="G33" i="4"/>
  <c r="H33" i="4"/>
  <c r="G32" i="4"/>
  <c r="H32" i="4" s="1"/>
  <c r="G31" i="4"/>
  <c r="H31" i="4" s="1"/>
  <c r="G30" i="4"/>
  <c r="H30" i="4"/>
  <c r="G29" i="4"/>
  <c r="H29" i="4" s="1"/>
  <c r="G28" i="4"/>
  <c r="H28" i="4"/>
  <c r="G27" i="4"/>
  <c r="H27" i="4" s="1"/>
  <c r="G26" i="4"/>
  <c r="H26" i="4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/>
  <c r="G19" i="4"/>
  <c r="H19" i="4"/>
  <c r="G18" i="4"/>
  <c r="H18" i="4"/>
  <c r="G17" i="4"/>
  <c r="H17" i="4"/>
  <c r="G16" i="4"/>
  <c r="H16" i="4"/>
  <c r="G15" i="4"/>
  <c r="H15" i="4" s="1"/>
  <c r="E62" i="3"/>
  <c r="A58" i="3"/>
  <c r="G56" i="3"/>
  <c r="H56" i="3"/>
  <c r="G55" i="3"/>
  <c r="H55" i="3"/>
  <c r="G54" i="3"/>
  <c r="H54" i="3" s="1"/>
  <c r="G53" i="3"/>
  <c r="H53" i="3"/>
  <c r="G52" i="3"/>
  <c r="H52" i="3" s="1"/>
  <c r="G51" i="3"/>
  <c r="H51" i="3"/>
  <c r="G50" i="3"/>
  <c r="H50" i="3"/>
  <c r="G49" i="3"/>
  <c r="H49" i="3"/>
  <c r="G48" i="3"/>
  <c r="H48" i="3" s="1"/>
  <c r="G47" i="3"/>
  <c r="H47" i="3" s="1"/>
  <c r="G46" i="3"/>
  <c r="H46" i="3" s="1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 s="1"/>
  <c r="G37" i="3"/>
  <c r="H37" i="3"/>
  <c r="G36" i="3"/>
  <c r="H36" i="3" s="1"/>
  <c r="G35" i="3"/>
  <c r="H35" i="3"/>
  <c r="G34" i="3"/>
  <c r="H34" i="3" s="1"/>
  <c r="G33" i="3"/>
  <c r="H33" i="3"/>
  <c r="G32" i="3"/>
  <c r="H32" i="3" s="1"/>
  <c r="G31" i="3"/>
  <c r="H31" i="3"/>
  <c r="G30" i="3"/>
  <c r="H30" i="3" s="1"/>
  <c r="G29" i="3"/>
  <c r="H29" i="3" s="1"/>
  <c r="G28" i="3"/>
  <c r="H28" i="3" s="1"/>
  <c r="G27" i="3"/>
  <c r="H27" i="3"/>
  <c r="G26" i="3"/>
  <c r="H26" i="3" s="1"/>
  <c r="G25" i="3"/>
  <c r="H25" i="3"/>
  <c r="G24" i="3"/>
  <c r="H24" i="3" s="1"/>
  <c r="G23" i="3"/>
  <c r="H23" i="3" s="1"/>
  <c r="G22" i="3"/>
  <c r="H22" i="3"/>
  <c r="G21" i="3"/>
  <c r="H21" i="3" s="1"/>
  <c r="G20" i="3"/>
  <c r="H20" i="3" s="1"/>
  <c r="G19" i="3"/>
  <c r="H19" i="3"/>
  <c r="G18" i="3"/>
  <c r="H18" i="3" s="1"/>
  <c r="G17" i="3"/>
  <c r="H17" i="3"/>
  <c r="G16" i="3"/>
  <c r="H16" i="3" s="1"/>
  <c r="G15" i="3"/>
  <c r="H15" i="3" s="1"/>
  <c r="E51" i="6" l="1"/>
  <c r="E50" i="6"/>
  <c r="E54" i="5"/>
  <c r="D56" i="4"/>
  <c r="D57" i="4"/>
  <c r="D55" i="4"/>
  <c r="D59" i="3"/>
  <c r="D58" i="3"/>
  <c r="D60" i="3"/>
  <c r="E56" i="4" l="1"/>
  <c r="E57" i="4"/>
  <c r="E60" i="3"/>
  <c r="E59" i="3"/>
</calcChain>
</file>

<file path=xl/sharedStrings.xml><?xml version="1.0" encoding="utf-8"?>
<sst xmlns="http://schemas.openxmlformats.org/spreadsheetml/2006/main" count="570" uniqueCount="420">
  <si>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</si>
  <si>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</si>
  <si>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</si>
  <si>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</si>
  <si>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</si>
  <si>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</si>
  <si>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</si>
  <si>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</si>
  <si>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</si>
  <si>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</si>
  <si>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</si>
  <si>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</si>
  <si>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</si>
  <si>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</si>
  <si>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</si>
  <si>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</si>
  <si>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</si>
  <si>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</si>
  <si>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</si>
  <si>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</si>
  <si>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</si>
  <si>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</si>
  <si>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</si>
  <si>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</si>
  <si>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</si>
  <si>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Bình</t>
  </si>
  <si>
    <t>Cường</t>
  </si>
  <si>
    <t>Hào</t>
  </si>
  <si>
    <t>Hiếu</t>
  </si>
  <si>
    <t>Huy</t>
  </si>
  <si>
    <t>Hương</t>
  </si>
  <si>
    <t>Ngọc</t>
  </si>
  <si>
    <t>Nguyễn Thị Minh</t>
  </si>
  <si>
    <t>Quân</t>
  </si>
  <si>
    <t>Quốc</t>
  </si>
  <si>
    <t>Thanh</t>
  </si>
  <si>
    <t>Thiện</t>
  </si>
  <si>
    <t>Trung</t>
  </si>
  <si>
    <t>Trường</t>
  </si>
  <si>
    <t>Bảo</t>
  </si>
  <si>
    <t>Châu</t>
  </si>
  <si>
    <t>Nguyễn Thị Thanh</t>
  </si>
  <si>
    <t>Đạt</t>
  </si>
  <si>
    <t>Nguyễn Minh</t>
  </si>
  <si>
    <t>Khoa</t>
  </si>
  <si>
    <t>Long</t>
  </si>
  <si>
    <t>Mai</t>
  </si>
  <si>
    <t>Nguyễn Thanh</t>
  </si>
  <si>
    <t>Nhi</t>
  </si>
  <si>
    <t>Phúc</t>
  </si>
  <si>
    <t>Thành</t>
  </si>
  <si>
    <t>Nguyễn Văn</t>
  </si>
  <si>
    <t>Thắng</t>
  </si>
  <si>
    <t>Tùng</t>
  </si>
  <si>
    <t>Vy</t>
  </si>
  <si>
    <t>Dũng</t>
  </si>
  <si>
    <t>Hoàng</t>
  </si>
  <si>
    <t>Linh</t>
  </si>
  <si>
    <t>Nguyễn Hoàng</t>
  </si>
  <si>
    <t>Minh</t>
  </si>
  <si>
    <t>Như</t>
  </si>
  <si>
    <t>Phương</t>
  </si>
  <si>
    <t>Quang</t>
  </si>
  <si>
    <t>Thảo</t>
  </si>
  <si>
    <t>Tiên</t>
  </si>
  <si>
    <t>An</t>
  </si>
  <si>
    <t>Duyên</t>
  </si>
  <si>
    <t>Hân</t>
  </si>
  <si>
    <t>Lan</t>
  </si>
  <si>
    <t>Ngân</t>
  </si>
  <si>
    <t>Lê Minh</t>
  </si>
  <si>
    <t>Quyên</t>
  </si>
  <si>
    <t>Thư</t>
  </si>
  <si>
    <t>Trang</t>
  </si>
  <si>
    <t>Trúc</t>
  </si>
  <si>
    <t>Danh</t>
  </si>
  <si>
    <t>Diễm</t>
  </si>
  <si>
    <t>Nguyễn Tấn</t>
  </si>
  <si>
    <t>Nguyên</t>
  </si>
  <si>
    <t>Trâm</t>
  </si>
  <si>
    <t>Yến</t>
  </si>
  <si>
    <t>Tuyền</t>
  </si>
  <si>
    <t>Lê Hoàng</t>
  </si>
  <si>
    <t>Nhiên</t>
  </si>
  <si>
    <t>Phát</t>
  </si>
  <si>
    <t>Phong</t>
  </si>
  <si>
    <t>Tân</t>
  </si>
  <si>
    <t>Hà</t>
  </si>
  <si>
    <t>Thi</t>
  </si>
  <si>
    <t>Giàu</t>
  </si>
  <si>
    <t>Nguyễn Thị Mỹ</t>
  </si>
  <si>
    <t>Ân</t>
  </si>
  <si>
    <t xml:space="preserve">KHOA LUẬT VÀ LÝ LUẬN CHÍNH TRỊ </t>
  </si>
  <si>
    <t>Lê Hồng</t>
  </si>
  <si>
    <t>Hồng</t>
  </si>
  <si>
    <t>Trần Quốc</t>
  </si>
  <si>
    <t>Đặng Hoàng</t>
  </si>
  <si>
    <t>Sỹ</t>
  </si>
  <si>
    <t>Tiến</t>
  </si>
  <si>
    <t>Trần Công</t>
  </si>
  <si>
    <t>Phạm Thị Ngọc</t>
  </si>
  <si>
    <t>Thông</t>
  </si>
  <si>
    <t>Vĩ</t>
  </si>
  <si>
    <t>Phạm Hữu</t>
  </si>
  <si>
    <t>Huỳnh Thanh</t>
  </si>
  <si>
    <t>0550060001</t>
  </si>
  <si>
    <t>Nguyễn Trần Diệu</t>
  </si>
  <si>
    <t>Ái</t>
  </si>
  <si>
    <t>0550060002</t>
  </si>
  <si>
    <t>Huỳnh Đức</t>
  </si>
  <si>
    <t>0550060003</t>
  </si>
  <si>
    <t>Trần Gia</t>
  </si>
  <si>
    <t>0550060004</t>
  </si>
  <si>
    <t>0550060005</t>
  </si>
  <si>
    <t>Huỳnh Thị Diễm</t>
  </si>
  <si>
    <t>0550060006</t>
  </si>
  <si>
    <t>Nguyễn Thành</t>
  </si>
  <si>
    <t>Công</t>
  </si>
  <si>
    <t>0550060007</t>
  </si>
  <si>
    <t>Trần Phong</t>
  </si>
  <si>
    <t>Dinh</t>
  </si>
  <si>
    <t>0550060009</t>
  </si>
  <si>
    <t>Nguyễn Cao Trí</t>
  </si>
  <si>
    <t>0550060008</t>
  </si>
  <si>
    <t>0550060011</t>
  </si>
  <si>
    <t>Phan Hoàng Tường</t>
  </si>
  <si>
    <t>Duy</t>
  </si>
  <si>
    <t>0550060012</t>
  </si>
  <si>
    <t>0550060010</t>
  </si>
  <si>
    <t>Võ Quyền</t>
  </si>
  <si>
    <t>Dương</t>
  </si>
  <si>
    <t>0550060013</t>
  </si>
  <si>
    <t>Phạm Trần Thành</t>
  </si>
  <si>
    <t>0550060014</t>
  </si>
  <si>
    <t>Phan Minh</t>
  </si>
  <si>
    <t>Đoàn</t>
  </si>
  <si>
    <t>0550060015</t>
  </si>
  <si>
    <t>Đinh Thị Hồng</t>
  </si>
  <si>
    <t>Đức</t>
  </si>
  <si>
    <t>0550060016</t>
  </si>
  <si>
    <t>Gia</t>
  </si>
  <si>
    <t>0550060017</t>
  </si>
  <si>
    <t>0550060018</t>
  </si>
  <si>
    <t>Trương Thị</t>
  </si>
  <si>
    <t>0550060020</t>
  </si>
  <si>
    <t>Thái Quang</t>
  </si>
  <si>
    <t>0550060084</t>
  </si>
  <si>
    <t>Nguyễn Huy</t>
  </si>
  <si>
    <t>0550060021</t>
  </si>
  <si>
    <t>Phan Thanh</t>
  </si>
  <si>
    <t>Hồ</t>
  </si>
  <si>
    <t>0550060023</t>
  </si>
  <si>
    <t>Lâm Quốc</t>
  </si>
  <si>
    <t>Hùng</t>
  </si>
  <si>
    <t>0550060024</t>
  </si>
  <si>
    <t>Lương Anh</t>
  </si>
  <si>
    <t>0550060026</t>
  </si>
  <si>
    <t>Nguyễn</t>
  </si>
  <si>
    <t>Khải</t>
  </si>
  <si>
    <t>0550060028</t>
  </si>
  <si>
    <t>Nguyễn Phan Thanh</t>
  </si>
  <si>
    <t>Lịch</t>
  </si>
  <si>
    <t>0550060029</t>
  </si>
  <si>
    <t>Lê Thiện</t>
  </si>
  <si>
    <t>0550060030</t>
  </si>
  <si>
    <t>Lê Ngọc Đình</t>
  </si>
  <si>
    <t>0550060032</t>
  </si>
  <si>
    <t>Đỗ Thị Trọng</t>
  </si>
  <si>
    <t>Lý</t>
  </si>
  <si>
    <t>0450060034</t>
  </si>
  <si>
    <t>Phan Lâm Nhật</t>
  </si>
  <si>
    <t>0550060034</t>
  </si>
  <si>
    <t>Trần Duy</t>
  </si>
  <si>
    <t>0550060035</t>
  </si>
  <si>
    <t>Nguyễn Nhật</t>
  </si>
  <si>
    <t>0550060037</t>
  </si>
  <si>
    <t>Nguyễn Tâm</t>
  </si>
  <si>
    <t>0550060038</t>
  </si>
  <si>
    <t>Trần Lê Chí</t>
  </si>
  <si>
    <t>0550060039</t>
  </si>
  <si>
    <t>Phạm Minh</t>
  </si>
  <si>
    <t>0550060040</t>
  </si>
  <si>
    <t>Nguyễn Thị Thuỳ</t>
  </si>
  <si>
    <t>0550060042</t>
  </si>
  <si>
    <t>Huỳnh Trung</t>
  </si>
  <si>
    <t>05ĐH_CTN1</t>
  </si>
  <si>
    <t>0550060044</t>
  </si>
  <si>
    <t>Huỳnh Chí</t>
  </si>
  <si>
    <t>0550060045</t>
  </si>
  <si>
    <t>Lê Hữu</t>
  </si>
  <si>
    <t>0550060046</t>
  </si>
  <si>
    <t>Bùi Tấn</t>
  </si>
  <si>
    <t>0550060047</t>
  </si>
  <si>
    <t>Đỗ Thành</t>
  </si>
  <si>
    <t>Đạt</t>
  </si>
  <si>
    <t>0550060049</t>
  </si>
  <si>
    <t>Võ Trần</t>
  </si>
  <si>
    <t>0550060050</t>
  </si>
  <si>
    <t>Chu Mạnh</t>
  </si>
  <si>
    <t>0550060051</t>
  </si>
  <si>
    <t>0550060052</t>
  </si>
  <si>
    <t>Nguyễn Ngọc</t>
  </si>
  <si>
    <t>0550060054</t>
  </si>
  <si>
    <t>Lê Nhật</t>
  </si>
  <si>
    <t>0550060055</t>
  </si>
  <si>
    <t>Hồ Thị Thanh</t>
  </si>
  <si>
    <t>0550060056</t>
  </si>
  <si>
    <t>Nguyễn Kim</t>
  </si>
  <si>
    <t>0550060058</t>
  </si>
  <si>
    <t>Võ Thị Thái</t>
  </si>
  <si>
    <t>0550060059</t>
  </si>
  <si>
    <t>Nguyễn Phước</t>
  </si>
  <si>
    <t>0550060083</t>
  </si>
  <si>
    <t>Đào Thị Minh</t>
  </si>
  <si>
    <t>Nguyệt</t>
  </si>
  <si>
    <t>0550060060</t>
  </si>
  <si>
    <t>La Quỳnh Bảo</t>
  </si>
  <si>
    <t>0550060061</t>
  </si>
  <si>
    <t>Lê Thị Hồng</t>
  </si>
  <si>
    <t>0550060062</t>
  </si>
  <si>
    <t>Huỳnh Thị Mỹ</t>
  </si>
  <si>
    <t>0550060063</t>
  </si>
  <si>
    <t>0550060065</t>
  </si>
  <si>
    <t>Kiều Phi</t>
  </si>
  <si>
    <t>Phụng</t>
  </si>
  <si>
    <t>0550060067</t>
  </si>
  <si>
    <t>Võ Trọng</t>
  </si>
  <si>
    <t>0550060069</t>
  </si>
  <si>
    <t>Mai Tấn</t>
  </si>
  <si>
    <t>Sang</t>
  </si>
  <si>
    <t>0550060071</t>
  </si>
  <si>
    <t>Lê Nguyễn Phương</t>
  </si>
  <si>
    <t>0550060072</t>
  </si>
  <si>
    <t>Thiên</t>
  </si>
  <si>
    <t>0550060073</t>
  </si>
  <si>
    <t>Lê Chí</t>
  </si>
  <si>
    <t>0550060074</t>
  </si>
  <si>
    <t>0550060075</t>
  </si>
  <si>
    <t>0550060076</t>
  </si>
  <si>
    <t>Phạm Quốc</t>
  </si>
  <si>
    <t>0550060077</t>
  </si>
  <si>
    <t>0550060078</t>
  </si>
  <si>
    <t>Nguyễn Xuân</t>
  </si>
  <si>
    <t>0550060079</t>
  </si>
  <si>
    <t>Hồ Hữu</t>
  </si>
  <si>
    <t>Tuân</t>
  </si>
  <si>
    <t>0550060080</t>
  </si>
  <si>
    <t>Trần Ngọc</t>
  </si>
  <si>
    <t>0550060081</t>
  </si>
  <si>
    <t>0550060082</t>
  </si>
  <si>
    <t>Trần Thị Phương</t>
  </si>
  <si>
    <t>Yên</t>
  </si>
  <si>
    <t>0550150001</t>
  </si>
  <si>
    <t>Vương Trí</t>
  </si>
  <si>
    <t>0550150003</t>
  </si>
  <si>
    <t>Lê Thị Hoàng</t>
  </si>
  <si>
    <t>0550150002</t>
  </si>
  <si>
    <t>Huỳnh Thế</t>
  </si>
  <si>
    <t>0550150005</t>
  </si>
  <si>
    <t>Trần Hồng</t>
  </si>
  <si>
    <t>0550150006</t>
  </si>
  <si>
    <t>Lê Thái</t>
  </si>
  <si>
    <t>0550150007</t>
  </si>
  <si>
    <t>Mai Thành</t>
  </si>
  <si>
    <t>Chương</t>
  </si>
  <si>
    <t>0550150008</t>
  </si>
  <si>
    <t>Hoàng Trung</t>
  </si>
  <si>
    <t>Cương</t>
  </si>
  <si>
    <t>0550150009</t>
  </si>
  <si>
    <t>0550150010</t>
  </si>
  <si>
    <t>0550150012</t>
  </si>
  <si>
    <t>Nguyễn Tường</t>
  </si>
  <si>
    <t>0550150011</t>
  </si>
  <si>
    <t>0550150015</t>
  </si>
  <si>
    <t>Trương Trí</t>
  </si>
  <si>
    <t>0550150014</t>
  </si>
  <si>
    <t>Võ Minh</t>
  </si>
  <si>
    <t>0550150017</t>
  </si>
  <si>
    <t>Trương Gia</t>
  </si>
  <si>
    <t>0550150018</t>
  </si>
  <si>
    <t>Nguyễn Lê Trung</t>
  </si>
  <si>
    <t>0550150019</t>
  </si>
  <si>
    <t>Tiêu Trọng</t>
  </si>
  <si>
    <t>Hoà</t>
  </si>
  <si>
    <t>0550150020</t>
  </si>
  <si>
    <t>Đinh Nguyễn Thúy</t>
  </si>
  <si>
    <t>0550150021</t>
  </si>
  <si>
    <t>Bùi Nguyên</t>
  </si>
  <si>
    <t>0550150024</t>
  </si>
  <si>
    <t>Nguyễn Đăng</t>
  </si>
  <si>
    <t>0550150025</t>
  </si>
  <si>
    <t>Hồ Lê Quốc</t>
  </si>
  <si>
    <t>Khôi</t>
  </si>
  <si>
    <t>0550150027</t>
  </si>
  <si>
    <t>Trần Thị Mỹ</t>
  </si>
  <si>
    <t>0550150026</t>
  </si>
  <si>
    <t>Huỳnh</t>
  </si>
  <si>
    <t>Lâm</t>
  </si>
  <si>
    <t>0550150028</t>
  </si>
  <si>
    <t>0550150029</t>
  </si>
  <si>
    <t>Trần Duy Mỹ</t>
  </si>
  <si>
    <t>0550150030</t>
  </si>
  <si>
    <t>0550150032</t>
  </si>
  <si>
    <t>Nguyễn Phương</t>
  </si>
  <si>
    <t>0550150033</t>
  </si>
  <si>
    <t>Huỳnh Thị Kim</t>
  </si>
  <si>
    <t>0550150034</t>
  </si>
  <si>
    <t>Phan Thị Thanh</t>
  </si>
  <si>
    <t>0550150035</t>
  </si>
  <si>
    <t>Nguyễn Thị Yến</t>
  </si>
  <si>
    <t>0550150036</t>
  </si>
  <si>
    <t>Tô Thị</t>
  </si>
  <si>
    <t>Ny</t>
  </si>
  <si>
    <t>0550150038</t>
  </si>
  <si>
    <t>0550150039</t>
  </si>
  <si>
    <t>Lê Đình</t>
  </si>
  <si>
    <t>0550150040</t>
  </si>
  <si>
    <t>Phạm Thành</t>
  </si>
  <si>
    <t>0550150042</t>
  </si>
  <si>
    <t>Hồ Phạm Phương</t>
  </si>
  <si>
    <t>0550150043</t>
  </si>
  <si>
    <t>Đặng Vi Loan</t>
  </si>
  <si>
    <t>0550150041</t>
  </si>
  <si>
    <t>0550150044</t>
  </si>
  <si>
    <t>Lê Huỳnh</t>
  </si>
  <si>
    <t>0550150046</t>
  </si>
  <si>
    <t>Lê Lưu Nhã</t>
  </si>
  <si>
    <t>0550150045</t>
  </si>
  <si>
    <t>Nguyễn Thị Thủy</t>
  </si>
  <si>
    <t>0550150047</t>
  </si>
  <si>
    <t>Thiều Thị</t>
  </si>
  <si>
    <t>0550150048</t>
  </si>
  <si>
    <t>Hồ Thị Mỹ</t>
  </si>
  <si>
    <t>Xinh</t>
  </si>
  <si>
    <t>0550150049</t>
  </si>
  <si>
    <t>05ĐH_TNN1</t>
  </si>
  <si>
    <t>0550150050</t>
  </si>
  <si>
    <t>Phạm Ngọc Huỳnh</t>
  </si>
  <si>
    <t>0550150052</t>
  </si>
  <si>
    <t xml:space="preserve">Trần Quốc </t>
  </si>
  <si>
    <t>0550150053</t>
  </si>
  <si>
    <t>Lê Thị Thúy</t>
  </si>
  <si>
    <t>0550150054</t>
  </si>
  <si>
    <t>0550150055</t>
  </si>
  <si>
    <t>Ngô Vạn</t>
  </si>
  <si>
    <t>0550150056</t>
  </si>
  <si>
    <t xml:space="preserve">Đào Bảo </t>
  </si>
  <si>
    <t>0550150057</t>
  </si>
  <si>
    <t>Phan Lê Ngọc</t>
  </si>
  <si>
    <t>0550150058</t>
  </si>
  <si>
    <t>0550150059</t>
  </si>
  <si>
    <t>Sơn Thị Thanh</t>
  </si>
  <si>
    <t>0550150060</t>
  </si>
  <si>
    <t>Liễu Trần Ngọc</t>
  </si>
  <si>
    <t>0550150063</t>
  </si>
  <si>
    <t>Huỳnh Việt</t>
  </si>
  <si>
    <t>0550150064</t>
  </si>
  <si>
    <t>Trương Thị Thảo</t>
  </si>
  <si>
    <t>0550150065</t>
  </si>
  <si>
    <t>Nguyễn Công</t>
  </si>
  <si>
    <t>0550150066</t>
  </si>
  <si>
    <t>Ngô Thị Tuyết</t>
  </si>
  <si>
    <t>0550150068</t>
  </si>
  <si>
    <t>Nguyễn Thúy</t>
  </si>
  <si>
    <t>0550150069</t>
  </si>
  <si>
    <t xml:space="preserve">Võ Thị Huỳnh </t>
  </si>
  <si>
    <t>0550150071</t>
  </si>
  <si>
    <t xml:space="preserve">Hà Ngọc Tấn </t>
  </si>
  <si>
    <t>0550150070</t>
  </si>
  <si>
    <t>Trần Hùng</t>
  </si>
  <si>
    <t>0550150072</t>
  </si>
  <si>
    <t>Nguyễn Lê Như</t>
  </si>
  <si>
    <t>Phú</t>
  </si>
  <si>
    <t>0550150073</t>
  </si>
  <si>
    <t>Phạm Thiên</t>
  </si>
  <si>
    <t>0550150074</t>
  </si>
  <si>
    <t>Nguyễn Mạnh</t>
  </si>
  <si>
    <t>0550150075</t>
  </si>
  <si>
    <t>Trần Thị Kim</t>
  </si>
  <si>
    <t>0550150076</t>
  </si>
  <si>
    <t>Phạm Văn</t>
  </si>
  <si>
    <t>0550150077</t>
  </si>
  <si>
    <t>Văn Phát</t>
  </si>
  <si>
    <t>Tài</t>
  </si>
  <si>
    <t>0550150078</t>
  </si>
  <si>
    <t>Bạch Ngọc Nhật</t>
  </si>
  <si>
    <t>0550150079</t>
  </si>
  <si>
    <t>Nguyễn Thiên</t>
  </si>
  <si>
    <t>0550150081</t>
  </si>
  <si>
    <t>Dương Trương Thị Thu</t>
  </si>
  <si>
    <t>0550150080</t>
  </si>
  <si>
    <t>0550150083</t>
  </si>
  <si>
    <t>0550150085</t>
  </si>
  <si>
    <t>Trần Thị Cẩm</t>
  </si>
  <si>
    <t>0550150086</t>
  </si>
  <si>
    <t>Tiền</t>
  </si>
  <si>
    <t>0550150087</t>
  </si>
  <si>
    <t>Nguyễn Thị Quốc</t>
  </si>
  <si>
    <t>Tịnh</t>
  </si>
  <si>
    <t>0550150088</t>
  </si>
  <si>
    <t>Đặng Thị Xuân</t>
  </si>
  <si>
    <t>Trà</t>
  </si>
  <si>
    <t>0550150090</t>
  </si>
  <si>
    <t>Nguyễn Thị Quyền</t>
  </si>
  <si>
    <t>0550150089</t>
  </si>
  <si>
    <t>Nguyễn Kiều Ngọc</t>
  </si>
  <si>
    <t>0550150091</t>
  </si>
  <si>
    <t>Phạm Vũ Nhật</t>
  </si>
  <si>
    <t>0550150092</t>
  </si>
  <si>
    <t>Mai Quốc</t>
  </si>
  <si>
    <t>0550150093</t>
  </si>
  <si>
    <t xml:space="preserve">Lương Quốc </t>
  </si>
  <si>
    <t>0550150096</t>
  </si>
  <si>
    <t xml:space="preserve">Trần Thảo </t>
  </si>
  <si>
    <t>05ĐH_TNN2</t>
  </si>
  <si>
    <t>05ĐH_CTN2</t>
  </si>
  <si>
    <t>PHÁP LUẬT ĐẠI CƯƠNG</t>
  </si>
  <si>
    <t>VÕ ĐÌNH QUYÊN DI</t>
  </si>
  <si>
    <t>II</t>
  </si>
  <si>
    <t>Võ Đình Quyên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</si>
</sst>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9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6" fillId="0" borderId="9" xfId="0" applyFont="1" applyBorder="1"/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readingOrder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63</xdr:row>
      <xdr:rowOff>76200</xdr:rowOff>
    </xdr:from>
    <xdr:to>
      <xdr:col>7</xdr:col>
      <xdr:colOff>303461</xdr:colOff>
      <xdr:row>65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3525500"/>
          <a:ext cx="9702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60</xdr:row>
      <xdr:rowOff>28575</xdr:rowOff>
    </xdr:from>
    <xdr:to>
      <xdr:col>7</xdr:col>
      <xdr:colOff>427286</xdr:colOff>
      <xdr:row>62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2849225"/>
          <a:ext cx="970211" cy="390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515470</xdr:colOff>
      <xdr:row>57</xdr:row>
      <xdr:rowOff>89647</xdr:rowOff>
    </xdr:from>
    <xdr:to>
      <xdr:col>7</xdr:col>
      <xdr:colOff>163387</xdr:colOff>
      <xdr:row>59</xdr:row>
      <xdr:rowOff>87966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8470" y="12438529"/>
          <a:ext cx="970211" cy="390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604837</xdr:colOff>
      <xdr:row>54</xdr:row>
      <xdr:rowOff>104775</xdr:rowOff>
    </xdr:from>
    <xdr:to>
      <xdr:col>7</xdr:col>
      <xdr:colOff>260598</xdr:colOff>
      <xdr:row>56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8762" y="11668125"/>
          <a:ext cx="970211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showWhiteSpace="0" view="pageLayout" topLeftCell="A50" zoomScaleNormal="100" workbookViewId="0">
      <selection activeCell="D63" sqref="D63"/>
    </sheetView>
  </sheetViews>
  <sheetFormatPr defaultRowHeight="15" x14ac:dyDescent="0.25"/>
  <cols>
    <col min="2" max="2" width="14.42578125" customWidth="1"/>
    <col min="3" max="3" width="23.42578125" customWidth="1"/>
    <col min="9" max="9" width="14.8554687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92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6" t="s">
        <v>5</v>
      </c>
      <c r="B6" s="56"/>
      <c r="C6" s="56"/>
      <c r="D6" s="56"/>
      <c r="E6" s="56"/>
      <c r="F6" s="56"/>
      <c r="G6" s="56"/>
      <c r="H6" s="56"/>
      <c r="I6" s="5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3" t="s">
        <v>6</v>
      </c>
      <c r="B8" s="43"/>
      <c r="C8" s="43" t="s">
        <v>416</v>
      </c>
      <c r="D8" s="43"/>
      <c r="E8" s="43" t="s">
        <v>7</v>
      </c>
      <c r="F8" s="43"/>
      <c r="G8" s="3">
        <v>2</v>
      </c>
      <c r="H8" s="3"/>
      <c r="I8" s="3"/>
    </row>
    <row r="9" spans="1:9" ht="15.75" x14ac:dyDescent="0.25">
      <c r="A9" s="43" t="s">
        <v>8</v>
      </c>
      <c r="B9" s="43"/>
      <c r="C9" s="43" t="s">
        <v>335</v>
      </c>
      <c r="D9" s="43"/>
      <c r="E9" s="43" t="s">
        <v>9</v>
      </c>
      <c r="F9" s="43"/>
      <c r="G9" s="3" t="s">
        <v>418</v>
      </c>
      <c r="H9" s="3"/>
      <c r="I9" s="3"/>
    </row>
    <row r="10" spans="1:9" ht="15.75" x14ac:dyDescent="0.25">
      <c r="A10" s="43" t="s">
        <v>10</v>
      </c>
      <c r="B10" s="43"/>
      <c r="C10" s="43" t="s">
        <v>417</v>
      </c>
      <c r="D10" s="43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4" t="s">
        <v>11</v>
      </c>
      <c r="B12" s="46" t="s">
        <v>12</v>
      </c>
      <c r="C12" s="48" t="s">
        <v>13</v>
      </c>
      <c r="D12" s="49"/>
      <c r="E12" s="5" t="s">
        <v>14</v>
      </c>
      <c r="F12" s="5" t="s">
        <v>15</v>
      </c>
      <c r="G12" s="37" t="s">
        <v>16</v>
      </c>
      <c r="H12" s="38"/>
      <c r="I12" s="39" t="s">
        <v>17</v>
      </c>
    </row>
    <row r="13" spans="1:9" ht="15.75" x14ac:dyDescent="0.25">
      <c r="A13" s="45"/>
      <c r="B13" s="47"/>
      <c r="C13" s="50"/>
      <c r="D13" s="51"/>
      <c r="E13" s="6">
        <v>0.3</v>
      </c>
      <c r="F13" s="6">
        <v>0.7</v>
      </c>
      <c r="G13" s="7" t="s">
        <v>18</v>
      </c>
      <c r="H13" s="7" t="s">
        <v>19</v>
      </c>
      <c r="I13" s="40"/>
    </row>
    <row r="14" spans="1:9" ht="15.75" x14ac:dyDescent="0.25">
      <c r="A14" s="8">
        <v>1</v>
      </c>
      <c r="B14" s="8">
        <v>2</v>
      </c>
      <c r="C14" s="41">
        <v>3</v>
      </c>
      <c r="D14" s="4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7">
        <v>1</v>
      </c>
      <c r="B15" s="22" t="s">
        <v>252</v>
      </c>
      <c r="C15" s="22" t="s">
        <v>253</v>
      </c>
      <c r="D15" s="22" t="s">
        <v>65</v>
      </c>
      <c r="E15" s="18">
        <v>7</v>
      </c>
      <c r="F15" s="19">
        <v>5.5</v>
      </c>
      <c r="G15" s="19">
        <f>E15*$E$13+F15*$F$13</f>
        <v>5.9499999999999993</v>
      </c>
      <c r="H15" s="20" t="str">
        <f>IF(G15&lt;4,"F",IF(G15&lt;=4.9,"D",IF(G15&lt;=5.4,"D+",IF(G15&lt;=5.9,"C",IF(G15&lt;=6.9,"C+",IF(G15&lt;=7.9,"B",IF(G15&lt;=8.4,"B+","A")))))))</f>
        <v>C+</v>
      </c>
      <c r="I15" s="21"/>
    </row>
    <row r="16" spans="1:9" ht="16.5" x14ac:dyDescent="0.25">
      <c r="A16" s="17">
        <v>2</v>
      </c>
      <c r="B16" s="22" t="s">
        <v>254</v>
      </c>
      <c r="C16" s="22" t="s">
        <v>255</v>
      </c>
      <c r="D16" s="22" t="s">
        <v>24</v>
      </c>
      <c r="E16" s="18">
        <v>8.5</v>
      </c>
      <c r="F16" s="19">
        <v>6.5</v>
      </c>
      <c r="G16" s="19">
        <f t="shared" ref="G16:G56" si="0">E16*$E$13+F16*$F$13</f>
        <v>7.1</v>
      </c>
      <c r="H16" s="20" t="str">
        <f t="shared" ref="H16:H56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7">
        <v>3</v>
      </c>
      <c r="B17" s="22" t="s">
        <v>256</v>
      </c>
      <c r="C17" s="22" t="s">
        <v>257</v>
      </c>
      <c r="D17" s="22" t="s">
        <v>91</v>
      </c>
      <c r="E17" s="18">
        <v>8</v>
      </c>
      <c r="F17" s="19">
        <v>6.5</v>
      </c>
      <c r="G17" s="19">
        <f t="shared" si="0"/>
        <v>6.9499999999999993</v>
      </c>
      <c r="H17" s="20" t="str">
        <f t="shared" si="1"/>
        <v>B</v>
      </c>
      <c r="I17" s="21"/>
    </row>
    <row r="18" spans="1:9" ht="16.5" x14ac:dyDescent="0.25">
      <c r="A18" s="17">
        <v>4</v>
      </c>
      <c r="B18" s="22" t="s">
        <v>258</v>
      </c>
      <c r="C18" s="22" t="s">
        <v>259</v>
      </c>
      <c r="D18" s="22" t="s">
        <v>39</v>
      </c>
      <c r="E18" s="18">
        <v>10</v>
      </c>
      <c r="F18" s="19">
        <v>6.5</v>
      </c>
      <c r="G18" s="19">
        <f t="shared" si="0"/>
        <v>7.55</v>
      </c>
      <c r="H18" s="20" t="str">
        <f t="shared" si="1"/>
        <v>B</v>
      </c>
      <c r="I18" s="21"/>
    </row>
    <row r="19" spans="1:9" ht="16.5" x14ac:dyDescent="0.25">
      <c r="A19" s="17">
        <v>5</v>
      </c>
      <c r="B19" s="22" t="s">
        <v>260</v>
      </c>
      <c r="C19" s="22" t="s">
        <v>261</v>
      </c>
      <c r="D19" s="22" t="s">
        <v>25</v>
      </c>
      <c r="E19" s="18">
        <v>7</v>
      </c>
      <c r="F19" s="19">
        <v>4.5</v>
      </c>
      <c r="G19" s="19">
        <f t="shared" si="0"/>
        <v>5.25</v>
      </c>
      <c r="H19" s="20" t="str">
        <f t="shared" si="1"/>
        <v>D+</v>
      </c>
      <c r="I19" s="21"/>
    </row>
    <row r="20" spans="1:9" ht="16.5" x14ac:dyDescent="0.25">
      <c r="A20" s="17">
        <v>6</v>
      </c>
      <c r="B20" s="22" t="s">
        <v>262</v>
      </c>
      <c r="C20" s="22" t="s">
        <v>263</v>
      </c>
      <c r="D20" s="22" t="s">
        <v>264</v>
      </c>
      <c r="E20" s="18">
        <v>8.5</v>
      </c>
      <c r="F20" s="19">
        <v>7</v>
      </c>
      <c r="G20" s="19">
        <f t="shared" si="0"/>
        <v>7.4499999999999993</v>
      </c>
      <c r="H20" s="20" t="str">
        <f t="shared" si="1"/>
        <v>B</v>
      </c>
      <c r="I20" s="21"/>
    </row>
    <row r="21" spans="1:9" ht="16.5" x14ac:dyDescent="0.25">
      <c r="A21" s="17">
        <v>7</v>
      </c>
      <c r="B21" s="22" t="s">
        <v>265</v>
      </c>
      <c r="C21" s="22" t="s">
        <v>266</v>
      </c>
      <c r="D21" s="22" t="s">
        <v>267</v>
      </c>
      <c r="E21" s="18">
        <v>0</v>
      </c>
      <c r="F21" s="19"/>
      <c r="G21" s="19">
        <f t="shared" si="0"/>
        <v>0</v>
      </c>
      <c r="H21" s="20" t="str">
        <f t="shared" si="1"/>
        <v>F</v>
      </c>
      <c r="I21" s="21"/>
    </row>
    <row r="22" spans="1:9" ht="16.5" x14ac:dyDescent="0.25">
      <c r="A22" s="17">
        <v>8</v>
      </c>
      <c r="B22" s="22" t="s">
        <v>268</v>
      </c>
      <c r="C22" s="22" t="s">
        <v>47</v>
      </c>
      <c r="D22" s="22" t="s">
        <v>26</v>
      </c>
      <c r="E22" s="18">
        <v>9</v>
      </c>
      <c r="F22" s="19">
        <v>6</v>
      </c>
      <c r="G22" s="19">
        <f t="shared" si="0"/>
        <v>6.8999999999999986</v>
      </c>
      <c r="H22" s="20" t="str">
        <f t="shared" si="1"/>
        <v>C+</v>
      </c>
      <c r="I22" s="21"/>
    </row>
    <row r="23" spans="1:9" ht="16.5" x14ac:dyDescent="0.25">
      <c r="A23" s="17">
        <v>9</v>
      </c>
      <c r="B23" s="22" t="s">
        <v>269</v>
      </c>
      <c r="C23" s="22" t="s">
        <v>104</v>
      </c>
      <c r="D23" s="22" t="s">
        <v>75</v>
      </c>
      <c r="E23" s="18">
        <v>8.5</v>
      </c>
      <c r="F23" s="19">
        <v>6</v>
      </c>
      <c r="G23" s="19">
        <f t="shared" si="0"/>
        <v>6.7499999999999991</v>
      </c>
      <c r="H23" s="20" t="str">
        <f t="shared" si="1"/>
        <v>C+</v>
      </c>
      <c r="I23" s="21"/>
    </row>
    <row r="24" spans="1:9" ht="16.5" x14ac:dyDescent="0.25">
      <c r="A24" s="17">
        <v>10</v>
      </c>
      <c r="B24" s="22" t="s">
        <v>270</v>
      </c>
      <c r="C24" s="22" t="s">
        <v>271</v>
      </c>
      <c r="D24" s="22" t="s">
        <v>126</v>
      </c>
      <c r="E24" s="18">
        <v>8</v>
      </c>
      <c r="F24" s="19">
        <v>6</v>
      </c>
      <c r="G24" s="19">
        <f t="shared" si="0"/>
        <v>6.6</v>
      </c>
      <c r="H24" s="20" t="str">
        <f t="shared" si="1"/>
        <v>C+</v>
      </c>
      <c r="I24" s="21"/>
    </row>
    <row r="25" spans="1:9" ht="16.5" x14ac:dyDescent="0.25">
      <c r="A25" s="17">
        <v>11</v>
      </c>
      <c r="B25" s="22" t="s">
        <v>272</v>
      </c>
      <c r="C25" s="22" t="s">
        <v>43</v>
      </c>
      <c r="D25" s="22" t="s">
        <v>130</v>
      </c>
      <c r="E25" s="18">
        <v>8</v>
      </c>
      <c r="F25" s="19">
        <v>6.5</v>
      </c>
      <c r="G25" s="19">
        <f t="shared" si="0"/>
        <v>6.9499999999999993</v>
      </c>
      <c r="H25" s="20" t="str">
        <f t="shared" si="1"/>
        <v>B</v>
      </c>
      <c r="I25" s="21"/>
    </row>
    <row r="26" spans="1:9" ht="16.5" x14ac:dyDescent="0.25">
      <c r="A26" s="17">
        <v>12</v>
      </c>
      <c r="B26" s="22" t="s">
        <v>273</v>
      </c>
      <c r="C26" s="22" t="s">
        <v>274</v>
      </c>
      <c r="D26" s="22" t="s">
        <v>138</v>
      </c>
      <c r="E26" s="18">
        <v>8.5</v>
      </c>
      <c r="F26" s="19">
        <v>6</v>
      </c>
      <c r="G26" s="19">
        <f t="shared" si="0"/>
        <v>6.7499999999999991</v>
      </c>
      <c r="H26" s="20" t="str">
        <f t="shared" si="1"/>
        <v>C+</v>
      </c>
      <c r="I26" s="21"/>
    </row>
    <row r="27" spans="1:9" ht="16.5" x14ac:dyDescent="0.25">
      <c r="A27" s="17">
        <v>13</v>
      </c>
      <c r="B27" s="22" t="s">
        <v>275</v>
      </c>
      <c r="C27" s="22" t="s">
        <v>276</v>
      </c>
      <c r="D27" s="22" t="s">
        <v>138</v>
      </c>
      <c r="E27" s="18">
        <v>0</v>
      </c>
      <c r="F27" s="19"/>
      <c r="G27" s="19">
        <f t="shared" si="0"/>
        <v>0</v>
      </c>
      <c r="H27" s="20" t="str">
        <f t="shared" si="1"/>
        <v>F</v>
      </c>
      <c r="I27" s="21"/>
    </row>
    <row r="28" spans="1:9" ht="16.5" x14ac:dyDescent="0.25">
      <c r="A28" s="17">
        <v>14</v>
      </c>
      <c r="B28" s="22" t="s">
        <v>277</v>
      </c>
      <c r="C28" s="22" t="s">
        <v>278</v>
      </c>
      <c r="D28" s="22" t="s">
        <v>67</v>
      </c>
      <c r="E28" s="18">
        <v>7</v>
      </c>
      <c r="F28" s="19">
        <v>4.5</v>
      </c>
      <c r="G28" s="19">
        <f t="shared" si="0"/>
        <v>5.25</v>
      </c>
      <c r="H28" s="20" t="str">
        <f t="shared" si="1"/>
        <v>D+</v>
      </c>
      <c r="I28" s="21"/>
    </row>
    <row r="29" spans="1:9" ht="16.5" x14ac:dyDescent="0.25">
      <c r="A29" s="17">
        <v>15</v>
      </c>
      <c r="B29" s="22" t="s">
        <v>279</v>
      </c>
      <c r="C29" s="22" t="s">
        <v>280</v>
      </c>
      <c r="D29" s="22" t="s">
        <v>28</v>
      </c>
      <c r="E29" s="18">
        <v>8</v>
      </c>
      <c r="F29" s="19">
        <v>8.5</v>
      </c>
      <c r="G29" s="19">
        <f t="shared" si="0"/>
        <v>8.35</v>
      </c>
      <c r="H29" s="20" t="str">
        <f t="shared" si="1"/>
        <v>B+</v>
      </c>
      <c r="I29" s="21"/>
    </row>
    <row r="30" spans="1:9" ht="16.5" x14ac:dyDescent="0.25">
      <c r="A30" s="17">
        <v>16</v>
      </c>
      <c r="B30" s="22" t="s">
        <v>281</v>
      </c>
      <c r="C30" s="22" t="s">
        <v>282</v>
      </c>
      <c r="D30" s="22" t="s">
        <v>283</v>
      </c>
      <c r="E30" s="18">
        <v>8</v>
      </c>
      <c r="F30" s="19">
        <v>7.5</v>
      </c>
      <c r="G30" s="19">
        <f t="shared" si="0"/>
        <v>7.65</v>
      </c>
      <c r="H30" s="20" t="str">
        <f t="shared" si="1"/>
        <v>B</v>
      </c>
      <c r="I30" s="21"/>
    </row>
    <row r="31" spans="1:9" ht="16.5" x14ac:dyDescent="0.25">
      <c r="A31" s="17">
        <v>17</v>
      </c>
      <c r="B31" s="22" t="s">
        <v>284</v>
      </c>
      <c r="C31" s="22" t="s">
        <v>285</v>
      </c>
      <c r="D31" s="22" t="s">
        <v>56</v>
      </c>
      <c r="E31" s="18">
        <v>10</v>
      </c>
      <c r="F31" s="19">
        <v>6</v>
      </c>
      <c r="G31" s="19">
        <f t="shared" si="0"/>
        <v>7.1999999999999993</v>
      </c>
      <c r="H31" s="20" t="str">
        <f t="shared" si="1"/>
        <v>B</v>
      </c>
      <c r="I31" s="21"/>
    </row>
    <row r="32" spans="1:9" ht="16.5" x14ac:dyDescent="0.25">
      <c r="A32" s="17">
        <v>18</v>
      </c>
      <c r="B32" s="22" t="s">
        <v>286</v>
      </c>
      <c r="C32" s="22" t="s">
        <v>287</v>
      </c>
      <c r="D32" s="22" t="s">
        <v>94</v>
      </c>
      <c r="E32" s="18">
        <v>8</v>
      </c>
      <c r="F32" s="19">
        <v>5.5</v>
      </c>
      <c r="G32" s="19">
        <f t="shared" si="0"/>
        <v>6.25</v>
      </c>
      <c r="H32" s="20" t="str">
        <f t="shared" si="1"/>
        <v>C+</v>
      </c>
      <c r="I32" s="21"/>
    </row>
    <row r="33" spans="1:9" ht="16.5" x14ac:dyDescent="0.25">
      <c r="A33" s="17">
        <v>19</v>
      </c>
      <c r="B33" s="22" t="s">
        <v>288</v>
      </c>
      <c r="C33" s="22" t="s">
        <v>289</v>
      </c>
      <c r="D33" s="22" t="s">
        <v>44</v>
      </c>
      <c r="E33" s="18">
        <v>7</v>
      </c>
      <c r="F33" s="19">
        <v>7.5</v>
      </c>
      <c r="G33" s="19">
        <f t="shared" si="0"/>
        <v>7.35</v>
      </c>
      <c r="H33" s="20" t="str">
        <f t="shared" si="1"/>
        <v>B</v>
      </c>
      <c r="I33" s="21"/>
    </row>
    <row r="34" spans="1:9" ht="16.5" x14ac:dyDescent="0.25">
      <c r="A34" s="17">
        <v>20</v>
      </c>
      <c r="B34" s="22" t="s">
        <v>290</v>
      </c>
      <c r="C34" s="22" t="s">
        <v>291</v>
      </c>
      <c r="D34" s="22" t="s">
        <v>292</v>
      </c>
      <c r="E34" s="18">
        <v>9.5</v>
      </c>
      <c r="F34" s="19">
        <v>5</v>
      </c>
      <c r="G34" s="19">
        <f t="shared" si="0"/>
        <v>6.35</v>
      </c>
      <c r="H34" s="20" t="str">
        <f t="shared" si="1"/>
        <v>C+</v>
      </c>
      <c r="I34" s="21"/>
    </row>
    <row r="35" spans="1:9" ht="16.5" x14ac:dyDescent="0.25">
      <c r="A35" s="17">
        <v>21</v>
      </c>
      <c r="B35" s="22" t="s">
        <v>293</v>
      </c>
      <c r="C35" s="22" t="s">
        <v>294</v>
      </c>
      <c r="D35" s="22" t="s">
        <v>68</v>
      </c>
      <c r="E35" s="18">
        <v>7</v>
      </c>
      <c r="F35" s="19">
        <v>5.5</v>
      </c>
      <c r="G35" s="19">
        <f t="shared" si="0"/>
        <v>5.9499999999999993</v>
      </c>
      <c r="H35" s="20" t="str">
        <f t="shared" si="1"/>
        <v>C+</v>
      </c>
      <c r="I35" s="21"/>
    </row>
    <row r="36" spans="1:9" ht="16.5" x14ac:dyDescent="0.25">
      <c r="A36" s="17">
        <v>22</v>
      </c>
      <c r="B36" s="22" t="s">
        <v>295</v>
      </c>
      <c r="C36" s="22" t="s">
        <v>296</v>
      </c>
      <c r="D36" s="22" t="s">
        <v>297</v>
      </c>
      <c r="E36" s="18">
        <v>7</v>
      </c>
      <c r="F36" s="19">
        <v>6</v>
      </c>
      <c r="G36" s="19">
        <f t="shared" si="0"/>
        <v>6.2999999999999989</v>
      </c>
      <c r="H36" s="20" t="str">
        <f t="shared" si="1"/>
        <v>C+</v>
      </c>
      <c r="I36" s="21"/>
    </row>
    <row r="37" spans="1:9" ht="16.5" x14ac:dyDescent="0.25">
      <c r="A37" s="17">
        <v>23</v>
      </c>
      <c r="B37" s="22" t="s">
        <v>298</v>
      </c>
      <c r="C37" s="22" t="s">
        <v>172</v>
      </c>
      <c r="D37" s="22" t="s">
        <v>57</v>
      </c>
      <c r="E37" s="18">
        <v>7</v>
      </c>
      <c r="F37" s="19">
        <v>6.5</v>
      </c>
      <c r="G37" s="19">
        <f t="shared" si="0"/>
        <v>6.65</v>
      </c>
      <c r="H37" s="20" t="str">
        <f t="shared" si="1"/>
        <v>C+</v>
      </c>
      <c r="I37" s="21"/>
    </row>
    <row r="38" spans="1:9" ht="16.5" x14ac:dyDescent="0.25">
      <c r="A38" s="17">
        <v>24</v>
      </c>
      <c r="B38" s="22" t="s">
        <v>299</v>
      </c>
      <c r="C38" s="22" t="s">
        <v>300</v>
      </c>
      <c r="D38" s="22" t="s">
        <v>57</v>
      </c>
      <c r="E38" s="18">
        <v>9.5</v>
      </c>
      <c r="F38" s="19">
        <v>7</v>
      </c>
      <c r="G38" s="19">
        <f t="shared" si="0"/>
        <v>7.75</v>
      </c>
      <c r="H38" s="20" t="str">
        <f t="shared" si="1"/>
        <v>B</v>
      </c>
      <c r="I38" s="21"/>
    </row>
    <row r="39" spans="1:9" ht="16.5" x14ac:dyDescent="0.25">
      <c r="A39" s="17">
        <v>25</v>
      </c>
      <c r="B39" s="22" t="s">
        <v>301</v>
      </c>
      <c r="C39" s="22" t="s">
        <v>58</v>
      </c>
      <c r="D39" s="22" t="s">
        <v>45</v>
      </c>
      <c r="E39" s="18">
        <v>8.5</v>
      </c>
      <c r="F39" s="19">
        <v>6.5</v>
      </c>
      <c r="G39" s="19">
        <f t="shared" si="0"/>
        <v>7.1</v>
      </c>
      <c r="H39" s="20" t="str">
        <f t="shared" si="1"/>
        <v>B</v>
      </c>
      <c r="I39" s="21"/>
    </row>
    <row r="40" spans="1:9" ht="16.5" x14ac:dyDescent="0.25">
      <c r="A40" s="17">
        <v>26</v>
      </c>
      <c r="B40" s="22" t="s">
        <v>302</v>
      </c>
      <c r="C40" s="22" t="s">
        <v>303</v>
      </c>
      <c r="D40" s="22" t="s">
        <v>59</v>
      </c>
      <c r="E40" s="18">
        <v>7</v>
      </c>
      <c r="F40" s="19">
        <v>6</v>
      </c>
      <c r="G40" s="19">
        <f t="shared" si="0"/>
        <v>6.2999999999999989</v>
      </c>
      <c r="H40" s="20" t="str">
        <f t="shared" si="1"/>
        <v>C+</v>
      </c>
      <c r="I40" s="21"/>
    </row>
    <row r="41" spans="1:9" ht="16.5" x14ac:dyDescent="0.25">
      <c r="A41" s="17">
        <v>27</v>
      </c>
      <c r="B41" s="22" t="s">
        <v>304</v>
      </c>
      <c r="C41" s="22" t="s">
        <v>305</v>
      </c>
      <c r="D41" s="22" t="s">
        <v>69</v>
      </c>
      <c r="E41" s="18">
        <v>7</v>
      </c>
      <c r="F41" s="19">
        <v>7</v>
      </c>
      <c r="G41" s="19">
        <f t="shared" si="0"/>
        <v>7</v>
      </c>
      <c r="H41" s="20" t="str">
        <f t="shared" si="1"/>
        <v>B</v>
      </c>
      <c r="I41" s="21"/>
    </row>
    <row r="42" spans="1:9" ht="16.5" x14ac:dyDescent="0.25">
      <c r="A42" s="17">
        <v>28</v>
      </c>
      <c r="B42" s="22" t="s">
        <v>306</v>
      </c>
      <c r="C42" s="22" t="s">
        <v>307</v>
      </c>
      <c r="D42" s="22" t="s">
        <v>31</v>
      </c>
      <c r="E42" s="18">
        <v>8</v>
      </c>
      <c r="F42" s="19">
        <v>7</v>
      </c>
      <c r="G42" s="19">
        <f t="shared" si="0"/>
        <v>7.2999999999999989</v>
      </c>
      <c r="H42" s="20" t="str">
        <f t="shared" si="1"/>
        <v>B</v>
      </c>
      <c r="I42" s="21"/>
    </row>
    <row r="43" spans="1:9" ht="16.5" x14ac:dyDescent="0.25">
      <c r="A43" s="17">
        <v>29</v>
      </c>
      <c r="B43" s="22" t="s">
        <v>308</v>
      </c>
      <c r="C43" s="22" t="s">
        <v>309</v>
      </c>
      <c r="D43" s="22" t="s">
        <v>48</v>
      </c>
      <c r="E43" s="18">
        <v>8</v>
      </c>
      <c r="F43" s="19">
        <v>7</v>
      </c>
      <c r="G43" s="19">
        <f t="shared" si="0"/>
        <v>7.2999999999999989</v>
      </c>
      <c r="H43" s="20" t="str">
        <f t="shared" si="1"/>
        <v>B</v>
      </c>
      <c r="I43" s="21"/>
    </row>
    <row r="44" spans="1:9" ht="16.5" x14ac:dyDescent="0.25">
      <c r="A44" s="17">
        <v>30</v>
      </c>
      <c r="B44" s="22" t="s">
        <v>310</v>
      </c>
      <c r="C44" s="22" t="s">
        <v>311</v>
      </c>
      <c r="D44" s="22" t="s">
        <v>312</v>
      </c>
      <c r="E44" s="18">
        <v>7</v>
      </c>
      <c r="F44" s="19">
        <v>5.5</v>
      </c>
      <c r="G44" s="19">
        <f t="shared" si="0"/>
        <v>5.9499999999999993</v>
      </c>
      <c r="H44" s="20" t="str">
        <f t="shared" si="1"/>
        <v>C+</v>
      </c>
      <c r="I44" s="21"/>
    </row>
    <row r="45" spans="1:9" ht="16.5" x14ac:dyDescent="0.25">
      <c r="A45" s="17">
        <v>31</v>
      </c>
      <c r="B45" s="22" t="s">
        <v>313</v>
      </c>
      <c r="C45" s="22" t="s">
        <v>82</v>
      </c>
      <c r="D45" s="22" t="s">
        <v>49</v>
      </c>
      <c r="E45" s="18">
        <v>8.5</v>
      </c>
      <c r="F45" s="19">
        <v>6.5</v>
      </c>
      <c r="G45" s="19">
        <f t="shared" si="0"/>
        <v>7.1</v>
      </c>
      <c r="H45" s="20" t="str">
        <f t="shared" si="1"/>
        <v>B</v>
      </c>
      <c r="I45" s="21"/>
    </row>
    <row r="46" spans="1:9" ht="16.5" x14ac:dyDescent="0.25">
      <c r="A46" s="17">
        <v>32</v>
      </c>
      <c r="B46" s="22" t="s">
        <v>314</v>
      </c>
      <c r="C46" s="22" t="s">
        <v>315</v>
      </c>
      <c r="D46" s="22" t="s">
        <v>33</v>
      </c>
      <c r="E46" s="18">
        <v>9.5</v>
      </c>
      <c r="F46" s="19">
        <v>4</v>
      </c>
      <c r="G46" s="19">
        <f t="shared" si="0"/>
        <v>5.65</v>
      </c>
      <c r="H46" s="20" t="str">
        <f t="shared" si="1"/>
        <v>C</v>
      </c>
      <c r="I46" s="21"/>
    </row>
    <row r="47" spans="1:9" ht="16.5" x14ac:dyDescent="0.25">
      <c r="A47" s="17">
        <v>33</v>
      </c>
      <c r="B47" s="22" t="s">
        <v>316</v>
      </c>
      <c r="C47" s="22" t="s">
        <v>317</v>
      </c>
      <c r="D47" s="22" t="s">
        <v>86</v>
      </c>
      <c r="E47" s="18">
        <v>7</v>
      </c>
      <c r="F47" s="19">
        <v>6.5</v>
      </c>
      <c r="G47" s="19">
        <f t="shared" si="0"/>
        <v>6.65</v>
      </c>
      <c r="H47" s="20" t="str">
        <f t="shared" si="1"/>
        <v>C+</v>
      </c>
      <c r="I47" s="21"/>
    </row>
    <row r="48" spans="1:9" ht="16.5" x14ac:dyDescent="0.25">
      <c r="A48" s="17">
        <v>34</v>
      </c>
      <c r="B48" s="22" t="s">
        <v>318</v>
      </c>
      <c r="C48" s="22" t="s">
        <v>319</v>
      </c>
      <c r="D48" s="22" t="s">
        <v>35</v>
      </c>
      <c r="E48" s="18">
        <v>8.5</v>
      </c>
      <c r="F48" s="19">
        <v>6</v>
      </c>
      <c r="G48" s="19">
        <f t="shared" si="0"/>
        <v>6.7499999999999991</v>
      </c>
      <c r="H48" s="20" t="str">
        <f t="shared" si="1"/>
        <v>C+</v>
      </c>
      <c r="I48" s="21"/>
    </row>
    <row r="49" spans="1:9" ht="16.5" x14ac:dyDescent="0.25">
      <c r="A49" s="17">
        <v>35</v>
      </c>
      <c r="B49" s="22" t="s">
        <v>320</v>
      </c>
      <c r="C49" s="22" t="s">
        <v>321</v>
      </c>
      <c r="D49" s="22" t="s">
        <v>63</v>
      </c>
      <c r="E49" s="18">
        <v>7</v>
      </c>
      <c r="F49" s="19">
        <v>6</v>
      </c>
      <c r="G49" s="19">
        <f t="shared" si="0"/>
        <v>6.2999999999999989</v>
      </c>
      <c r="H49" s="20" t="str">
        <f t="shared" si="1"/>
        <v>C+</v>
      </c>
      <c r="I49" s="21"/>
    </row>
    <row r="50" spans="1:9" ht="16.5" x14ac:dyDescent="0.25">
      <c r="A50" s="17">
        <v>36</v>
      </c>
      <c r="B50" s="22" t="s">
        <v>322</v>
      </c>
      <c r="C50" s="22" t="s">
        <v>95</v>
      </c>
      <c r="D50" s="22" t="s">
        <v>52</v>
      </c>
      <c r="E50" s="18">
        <v>8</v>
      </c>
      <c r="F50" s="19">
        <v>6.5</v>
      </c>
      <c r="G50" s="19">
        <f t="shared" si="0"/>
        <v>6.9499999999999993</v>
      </c>
      <c r="H50" s="20" t="str">
        <f t="shared" si="1"/>
        <v>B</v>
      </c>
      <c r="I50" s="21"/>
    </row>
    <row r="51" spans="1:9" ht="16.5" x14ac:dyDescent="0.25">
      <c r="A51" s="17">
        <v>37</v>
      </c>
      <c r="B51" s="22" t="s">
        <v>323</v>
      </c>
      <c r="C51" s="22" t="s">
        <v>324</v>
      </c>
      <c r="D51" s="22" t="s">
        <v>36</v>
      </c>
      <c r="E51" s="18">
        <v>9</v>
      </c>
      <c r="F51" s="19">
        <v>7.5</v>
      </c>
      <c r="G51" s="19">
        <f t="shared" si="0"/>
        <v>7.9499999999999993</v>
      </c>
      <c r="H51" s="20" t="str">
        <f t="shared" si="1"/>
        <v>B+</v>
      </c>
      <c r="I51" s="21"/>
    </row>
    <row r="52" spans="1:9" ht="16.5" x14ac:dyDescent="0.25">
      <c r="A52" s="17">
        <v>38</v>
      </c>
      <c r="B52" s="22" t="s">
        <v>325</v>
      </c>
      <c r="C52" s="22" t="s">
        <v>326</v>
      </c>
      <c r="D52" s="22" t="s">
        <v>64</v>
      </c>
      <c r="E52" s="18">
        <v>8.5</v>
      </c>
      <c r="F52" s="19">
        <v>8</v>
      </c>
      <c r="G52" s="19">
        <f t="shared" si="0"/>
        <v>8.1499999999999986</v>
      </c>
      <c r="H52" s="20" t="str">
        <f t="shared" si="1"/>
        <v>B+</v>
      </c>
      <c r="I52" s="21"/>
    </row>
    <row r="53" spans="1:9" ht="16.5" x14ac:dyDescent="0.25">
      <c r="A53" s="17">
        <v>39</v>
      </c>
      <c r="B53" s="22" t="s">
        <v>327</v>
      </c>
      <c r="C53" s="22" t="s">
        <v>328</v>
      </c>
      <c r="D53" s="22" t="s">
        <v>64</v>
      </c>
      <c r="E53" s="18">
        <v>8.5</v>
      </c>
      <c r="F53" s="19">
        <v>7.5</v>
      </c>
      <c r="G53" s="19">
        <f t="shared" si="0"/>
        <v>7.8</v>
      </c>
      <c r="H53" s="20" t="str">
        <f t="shared" si="1"/>
        <v>B</v>
      </c>
      <c r="I53" s="21"/>
    </row>
    <row r="54" spans="1:9" ht="16.5" x14ac:dyDescent="0.25">
      <c r="A54" s="17">
        <v>40</v>
      </c>
      <c r="B54" s="22" t="s">
        <v>329</v>
      </c>
      <c r="C54" s="22" t="s">
        <v>330</v>
      </c>
      <c r="D54" s="22" t="s">
        <v>73</v>
      </c>
      <c r="E54" s="18">
        <v>9</v>
      </c>
      <c r="F54" s="19">
        <v>5.5</v>
      </c>
      <c r="G54" s="19">
        <f t="shared" si="0"/>
        <v>6.5499999999999989</v>
      </c>
      <c r="H54" s="20" t="str">
        <f t="shared" si="1"/>
        <v>C+</v>
      </c>
      <c r="I54" s="21"/>
    </row>
    <row r="55" spans="1:9" ht="16.5" x14ac:dyDescent="0.25">
      <c r="A55" s="17">
        <v>41</v>
      </c>
      <c r="B55" s="22" t="s">
        <v>331</v>
      </c>
      <c r="C55" s="22" t="s">
        <v>332</v>
      </c>
      <c r="D55" s="22" t="s">
        <v>333</v>
      </c>
      <c r="E55" s="18">
        <v>8.5</v>
      </c>
      <c r="F55" s="19">
        <v>6.5</v>
      </c>
      <c r="G55" s="19">
        <f t="shared" si="0"/>
        <v>7.1</v>
      </c>
      <c r="H55" s="20" t="str">
        <f t="shared" si="1"/>
        <v>B</v>
      </c>
      <c r="I55" s="21"/>
    </row>
    <row r="56" spans="1:9" ht="16.5" x14ac:dyDescent="0.25">
      <c r="A56" s="17">
        <v>42</v>
      </c>
      <c r="B56" s="22" t="s">
        <v>334</v>
      </c>
      <c r="C56" s="22" t="s">
        <v>93</v>
      </c>
      <c r="D56" s="22" t="s">
        <v>80</v>
      </c>
      <c r="E56" s="18">
        <v>9.5</v>
      </c>
      <c r="F56" s="19">
        <v>7</v>
      </c>
      <c r="G56" s="19">
        <f t="shared" si="0"/>
        <v>7.75</v>
      </c>
      <c r="H56" s="20" t="str">
        <f t="shared" si="1"/>
        <v>B</v>
      </c>
      <c r="I56" s="21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9" t="str">
        <f>"Cộng danh sách gồm "</f>
        <v xml:space="preserve">Cộng danh sách gồm </v>
      </c>
      <c r="B58" s="9"/>
      <c r="C58" s="9"/>
      <c r="D58" s="10">
        <f>COUNTA(H15:H56)</f>
        <v>42</v>
      </c>
      <c r="E58" s="11">
        <v>1</v>
      </c>
      <c r="F58" s="12"/>
      <c r="G58" s="1"/>
      <c r="H58" s="1"/>
      <c r="I58" s="1"/>
    </row>
    <row r="59" spans="1:9" ht="15.75" x14ac:dyDescent="0.25">
      <c r="A59" s="42" t="s">
        <v>20</v>
      </c>
      <c r="B59" s="42"/>
      <c r="C59" s="42"/>
      <c r="D59" s="13">
        <f>COUNTIF(G15:G56,"&gt;=5")</f>
        <v>40</v>
      </c>
      <c r="E59" s="14">
        <f>D59/D58</f>
        <v>0.95238095238095233</v>
      </c>
      <c r="F59" s="15"/>
      <c r="G59" s="1"/>
      <c r="H59" s="1"/>
      <c r="I59" s="1"/>
    </row>
    <row r="60" spans="1:9" ht="15.75" x14ac:dyDescent="0.25">
      <c r="A60" s="42" t="s">
        <v>21</v>
      </c>
      <c r="B60" s="42"/>
      <c r="C60" s="42"/>
      <c r="D60" s="13">
        <f>COUNTIF(G15:G56,"&lt;5")</f>
        <v>2</v>
      </c>
      <c r="E60" s="14">
        <f>D60/D58</f>
        <v>4.7619047619047616E-2</v>
      </c>
      <c r="F60" s="15"/>
      <c r="G60" s="1"/>
      <c r="H60" s="1"/>
      <c r="I60" s="1"/>
    </row>
    <row r="61" spans="1:9" ht="15.75" x14ac:dyDescent="0.25">
      <c r="A61" s="16"/>
      <c r="B61" s="16"/>
      <c r="C61" s="4"/>
      <c r="D61" s="16"/>
      <c r="E61" s="3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36" t="str">
        <f ca="1">"TP. Hồ Chí Minh, ngày "&amp;  DAY(NOW())&amp;" tháng " &amp;MONTH(NOW())&amp;" năm "&amp;YEAR(NOW())</f>
        <v>TP. Hồ Chí Minh, ngày 30 tháng 5 năm 2019</v>
      </c>
      <c r="F62" s="36"/>
      <c r="G62" s="36"/>
      <c r="H62" s="36"/>
      <c r="I62" s="36"/>
    </row>
    <row r="63" spans="1:9" ht="15.75" x14ac:dyDescent="0.25">
      <c r="A63" s="54" t="s">
        <v>22</v>
      </c>
      <c r="B63" s="54"/>
      <c r="C63" s="54"/>
      <c r="D63" s="1"/>
      <c r="E63" s="54" t="s">
        <v>23</v>
      </c>
      <c r="F63" s="54"/>
      <c r="G63" s="54"/>
      <c r="H63" s="54"/>
      <c r="I63" s="54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7" spans="6:8" x14ac:dyDescent="0.25">
      <c r="F67" s="52" t="s">
        <v>419</v>
      </c>
      <c r="G67" s="53"/>
      <c r="H67" s="53"/>
    </row>
  </sheetData>
  <protectedRanges>
    <protectedRange sqref="A64:I64" name="Range5"/>
    <protectedRange sqref="I15:I56" name="Range4"/>
    <protectedRange sqref="B15:F56" name="Range3"/>
    <protectedRange sqref="C8:C10 G8:G9" name="Range2"/>
    <protectedRange sqref="A4" name="Range1"/>
    <protectedRange sqref="E13:F13" name="Range6"/>
  </protectedRanges>
  <mergeCells count="27">
    <mergeCell ref="F67:H67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3:C63"/>
    <mergeCell ref="E63:I63"/>
    <mergeCell ref="A10:B10"/>
    <mergeCell ref="C10:D10"/>
    <mergeCell ref="A12:A13"/>
    <mergeCell ref="B12:B13"/>
    <mergeCell ref="C12:D13"/>
    <mergeCell ref="E62:I62"/>
    <mergeCell ref="G12:H12"/>
    <mergeCell ref="I12:I13"/>
    <mergeCell ref="C14:D14"/>
    <mergeCell ref="A59:C59"/>
    <mergeCell ref="A60:C60"/>
  </mergeCells>
  <conditionalFormatting sqref="H15:H56">
    <cfRule type="cellIs" dxfId="7" priority="2" stopIfTrue="1" operator="equal">
      <formula>"F"</formula>
    </cfRule>
  </conditionalFormatting>
  <conditionalFormatting sqref="G15:G56">
    <cfRule type="expression" dxfId="6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Layout" topLeftCell="A52" zoomScaleNormal="100" workbookViewId="0">
      <selection activeCell="G61" sqref="G61"/>
    </sheetView>
  </sheetViews>
  <sheetFormatPr defaultRowHeight="15" x14ac:dyDescent="0.25"/>
  <cols>
    <col min="2" max="2" width="14" customWidth="1"/>
    <col min="3" max="3" width="20.5703125" customWidth="1"/>
    <col min="9" max="9" width="17.8554687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92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6" t="s">
        <v>5</v>
      </c>
      <c r="B6" s="56"/>
      <c r="C6" s="56"/>
      <c r="D6" s="56"/>
      <c r="E6" s="56"/>
      <c r="F6" s="56"/>
      <c r="G6" s="56"/>
      <c r="H6" s="56"/>
      <c r="I6" s="5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3" t="s">
        <v>6</v>
      </c>
      <c r="B8" s="43"/>
      <c r="C8" s="43" t="s">
        <v>416</v>
      </c>
      <c r="D8" s="43"/>
      <c r="E8" s="43" t="s">
        <v>7</v>
      </c>
      <c r="F8" s="43"/>
      <c r="G8" s="3">
        <v>2</v>
      </c>
      <c r="H8" s="3"/>
      <c r="I8" s="3"/>
    </row>
    <row r="9" spans="1:9" ht="15.75" x14ac:dyDescent="0.25">
      <c r="A9" s="43" t="s">
        <v>8</v>
      </c>
      <c r="B9" s="43"/>
      <c r="C9" s="43" t="s">
        <v>414</v>
      </c>
      <c r="D9" s="43"/>
      <c r="E9" s="43" t="s">
        <v>9</v>
      </c>
      <c r="F9" s="43"/>
      <c r="G9" s="3" t="s">
        <v>418</v>
      </c>
      <c r="H9" s="3"/>
      <c r="I9" s="3"/>
    </row>
    <row r="10" spans="1:9" ht="15.75" x14ac:dyDescent="0.25">
      <c r="A10" s="43" t="s">
        <v>10</v>
      </c>
      <c r="B10" s="43"/>
      <c r="C10" s="43" t="s">
        <v>417</v>
      </c>
      <c r="D10" s="43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4" t="s">
        <v>11</v>
      </c>
      <c r="B12" s="46" t="s">
        <v>12</v>
      </c>
      <c r="C12" s="48" t="s">
        <v>13</v>
      </c>
      <c r="D12" s="49"/>
      <c r="E12" s="5" t="s">
        <v>14</v>
      </c>
      <c r="F12" s="5" t="s">
        <v>15</v>
      </c>
      <c r="G12" s="37" t="s">
        <v>16</v>
      </c>
      <c r="H12" s="38"/>
      <c r="I12" s="39" t="s">
        <v>17</v>
      </c>
    </row>
    <row r="13" spans="1:9" ht="15.75" x14ac:dyDescent="0.25">
      <c r="A13" s="45"/>
      <c r="B13" s="47"/>
      <c r="C13" s="50"/>
      <c r="D13" s="51"/>
      <c r="E13" s="6">
        <v>0.3</v>
      </c>
      <c r="F13" s="6">
        <v>0.7</v>
      </c>
      <c r="G13" s="7" t="s">
        <v>18</v>
      </c>
      <c r="H13" s="7" t="s">
        <v>19</v>
      </c>
      <c r="I13" s="40"/>
    </row>
    <row r="14" spans="1:9" ht="15.75" x14ac:dyDescent="0.25">
      <c r="A14" s="8">
        <v>1</v>
      </c>
      <c r="B14" s="8">
        <v>2</v>
      </c>
      <c r="C14" s="41">
        <v>3</v>
      </c>
      <c r="D14" s="4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7">
        <v>1</v>
      </c>
      <c r="B15" s="22" t="s">
        <v>336</v>
      </c>
      <c r="C15" s="22" t="s">
        <v>337</v>
      </c>
      <c r="D15" s="22" t="s">
        <v>24</v>
      </c>
      <c r="E15" s="18">
        <v>8</v>
      </c>
      <c r="F15" s="19">
        <v>6.5</v>
      </c>
      <c r="G15" s="19">
        <f>E15*$E$13+F15*$F$13</f>
        <v>6.9499999999999993</v>
      </c>
      <c r="H15" s="20" t="str">
        <f>IF(G15&lt;4,"F",IF(G15&lt;=4.9,"D",IF(G15&lt;=5.4,"D+",IF(G15&lt;=5.9,"C",IF(G15&lt;=6.9,"C+",IF(G15&lt;=7.9,"B",IF(G15&lt;=8.4,"B+","A")))))))</f>
        <v>B</v>
      </c>
      <c r="I15" s="21"/>
    </row>
    <row r="16" spans="1:9" ht="16.5" x14ac:dyDescent="0.25">
      <c r="A16" s="17">
        <v>2</v>
      </c>
      <c r="B16" s="22" t="s">
        <v>338</v>
      </c>
      <c r="C16" s="22" t="s">
        <v>339</v>
      </c>
      <c r="D16" s="22" t="s">
        <v>39</v>
      </c>
      <c r="E16" s="18">
        <v>8.5</v>
      </c>
      <c r="F16" s="19">
        <v>7</v>
      </c>
      <c r="G16" s="19">
        <f t="shared" ref="G16:G53" si="0">E16*$E$13+F16*$F$13</f>
        <v>7.4499999999999993</v>
      </c>
      <c r="H16" s="20" t="str">
        <f t="shared" ref="H16:H53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7">
        <v>3</v>
      </c>
      <c r="B17" s="22" t="s">
        <v>340</v>
      </c>
      <c r="C17" s="22" t="s">
        <v>341</v>
      </c>
      <c r="D17" s="22" t="s">
        <v>76</v>
      </c>
      <c r="E17" s="18">
        <v>9</v>
      </c>
      <c r="F17" s="19">
        <v>6</v>
      </c>
      <c r="G17" s="19">
        <f t="shared" si="0"/>
        <v>6.8999999999999986</v>
      </c>
      <c r="H17" s="20" t="str">
        <f t="shared" si="1"/>
        <v>C+</v>
      </c>
      <c r="I17" s="21"/>
    </row>
    <row r="18" spans="1:9" ht="16.5" x14ac:dyDescent="0.25">
      <c r="A18" s="17">
        <v>4</v>
      </c>
      <c r="B18" s="22" t="s">
        <v>342</v>
      </c>
      <c r="C18" s="22" t="s">
        <v>99</v>
      </c>
      <c r="D18" s="22" t="s">
        <v>138</v>
      </c>
      <c r="E18" s="18">
        <v>10</v>
      </c>
      <c r="F18" s="19">
        <v>7.5</v>
      </c>
      <c r="G18" s="19">
        <f t="shared" si="0"/>
        <v>8.25</v>
      </c>
      <c r="H18" s="20" t="str">
        <f t="shared" si="1"/>
        <v>B+</v>
      </c>
      <c r="I18" s="21"/>
    </row>
    <row r="19" spans="1:9" ht="16.5" x14ac:dyDescent="0.25">
      <c r="A19" s="17">
        <v>5</v>
      </c>
      <c r="B19" s="22" t="s">
        <v>343</v>
      </c>
      <c r="C19" s="22" t="s">
        <v>344</v>
      </c>
      <c r="D19" s="22" t="s">
        <v>140</v>
      </c>
      <c r="E19" s="18">
        <v>6.5</v>
      </c>
      <c r="F19" s="19">
        <v>5</v>
      </c>
      <c r="G19" s="19">
        <f t="shared" si="0"/>
        <v>5.45</v>
      </c>
      <c r="H19" s="20" t="str">
        <f t="shared" si="1"/>
        <v>C</v>
      </c>
      <c r="I19" s="21"/>
    </row>
    <row r="20" spans="1:9" ht="16.5" x14ac:dyDescent="0.25">
      <c r="A20" s="17">
        <v>6</v>
      </c>
      <c r="B20" s="22" t="s">
        <v>345</v>
      </c>
      <c r="C20" s="22" t="s">
        <v>346</v>
      </c>
      <c r="D20" s="22" t="s">
        <v>67</v>
      </c>
      <c r="E20" s="18">
        <v>0</v>
      </c>
      <c r="F20" s="19"/>
      <c r="G20" s="19">
        <f t="shared" si="0"/>
        <v>0</v>
      </c>
      <c r="H20" s="20" t="str">
        <f t="shared" si="1"/>
        <v>F</v>
      </c>
      <c r="I20" s="21"/>
    </row>
    <row r="21" spans="1:9" ht="16.5" x14ac:dyDescent="0.25">
      <c r="A21" s="17">
        <v>7</v>
      </c>
      <c r="B21" s="22" t="s">
        <v>347</v>
      </c>
      <c r="C21" s="22" t="s">
        <v>348</v>
      </c>
      <c r="D21" s="22" t="s">
        <v>28</v>
      </c>
      <c r="E21" s="18">
        <v>6.5</v>
      </c>
      <c r="F21" s="19">
        <v>4.5</v>
      </c>
      <c r="G21" s="19">
        <f t="shared" si="0"/>
        <v>5.0999999999999996</v>
      </c>
      <c r="H21" s="20" t="str">
        <f t="shared" si="1"/>
        <v>D+</v>
      </c>
      <c r="I21" s="21"/>
    </row>
    <row r="22" spans="1:9" ht="16.5" x14ac:dyDescent="0.25">
      <c r="A22" s="17">
        <v>8</v>
      </c>
      <c r="B22" s="22" t="s">
        <v>349</v>
      </c>
      <c r="C22" s="22" t="s">
        <v>70</v>
      </c>
      <c r="D22" s="22" t="s">
        <v>56</v>
      </c>
      <c r="E22" s="18">
        <v>9</v>
      </c>
      <c r="F22" s="19">
        <v>4.5</v>
      </c>
      <c r="G22" s="19">
        <f t="shared" si="0"/>
        <v>5.85</v>
      </c>
      <c r="H22" s="20" t="str">
        <f t="shared" si="1"/>
        <v>C</v>
      </c>
      <c r="I22" s="21"/>
    </row>
    <row r="23" spans="1:9" ht="16.5" x14ac:dyDescent="0.25">
      <c r="A23" s="17">
        <v>9</v>
      </c>
      <c r="B23" s="22" t="s">
        <v>350</v>
      </c>
      <c r="C23" s="22" t="s">
        <v>351</v>
      </c>
      <c r="D23" s="22" t="s">
        <v>94</v>
      </c>
      <c r="E23" s="18">
        <v>9</v>
      </c>
      <c r="F23" s="19">
        <v>8</v>
      </c>
      <c r="G23" s="19">
        <f t="shared" si="0"/>
        <v>8.2999999999999989</v>
      </c>
      <c r="H23" s="20" t="str">
        <f t="shared" si="1"/>
        <v>B+</v>
      </c>
      <c r="I23" s="21"/>
    </row>
    <row r="24" spans="1:9" ht="16.5" x14ac:dyDescent="0.25">
      <c r="A24" s="17">
        <v>10</v>
      </c>
      <c r="B24" s="22" t="s">
        <v>352</v>
      </c>
      <c r="C24" s="22" t="s">
        <v>353</v>
      </c>
      <c r="D24" s="22" t="s">
        <v>30</v>
      </c>
      <c r="E24" s="18">
        <v>9</v>
      </c>
      <c r="F24" s="19">
        <v>8.5</v>
      </c>
      <c r="G24" s="19">
        <f t="shared" si="0"/>
        <v>8.6499999999999986</v>
      </c>
      <c r="H24" s="20" t="str">
        <f t="shared" si="1"/>
        <v>A</v>
      </c>
      <c r="I24" s="21"/>
    </row>
    <row r="25" spans="1:9" ht="16.5" x14ac:dyDescent="0.25">
      <c r="A25" s="17">
        <v>11</v>
      </c>
      <c r="B25" s="22" t="s">
        <v>354</v>
      </c>
      <c r="C25" s="22" t="s">
        <v>355</v>
      </c>
      <c r="D25" s="22" t="s">
        <v>45</v>
      </c>
      <c r="E25" s="18">
        <v>7.5</v>
      </c>
      <c r="F25" s="19">
        <v>7.5</v>
      </c>
      <c r="G25" s="19">
        <f t="shared" si="0"/>
        <v>7.5</v>
      </c>
      <c r="H25" s="20" t="str">
        <f t="shared" si="1"/>
        <v>B</v>
      </c>
      <c r="I25" s="21"/>
    </row>
    <row r="26" spans="1:9" ht="16.5" x14ac:dyDescent="0.25">
      <c r="A26" s="17">
        <v>12</v>
      </c>
      <c r="B26" s="22" t="s">
        <v>356</v>
      </c>
      <c r="C26" s="22" t="s">
        <v>357</v>
      </c>
      <c r="D26" s="22" t="s">
        <v>46</v>
      </c>
      <c r="E26" s="18">
        <v>0</v>
      </c>
      <c r="F26" s="19"/>
      <c r="G26" s="19">
        <f t="shared" si="0"/>
        <v>0</v>
      </c>
      <c r="H26" s="20" t="str">
        <f t="shared" si="1"/>
        <v>F</v>
      </c>
      <c r="I26" s="21"/>
    </row>
    <row r="27" spans="1:9" ht="16.5" x14ac:dyDescent="0.25">
      <c r="A27" s="17">
        <v>13</v>
      </c>
      <c r="B27" s="22" t="s">
        <v>358</v>
      </c>
      <c r="C27" s="22" t="s">
        <v>359</v>
      </c>
      <c r="D27" s="22" t="s">
        <v>59</v>
      </c>
      <c r="E27" s="18">
        <v>10</v>
      </c>
      <c r="F27" s="19">
        <v>5</v>
      </c>
      <c r="G27" s="19">
        <f t="shared" si="0"/>
        <v>6.5</v>
      </c>
      <c r="H27" s="20" t="str">
        <f t="shared" si="1"/>
        <v>C+</v>
      </c>
      <c r="I27" s="21"/>
    </row>
    <row r="28" spans="1:9" ht="16.5" x14ac:dyDescent="0.25">
      <c r="A28" s="17">
        <v>14</v>
      </c>
      <c r="B28" s="22" t="s">
        <v>360</v>
      </c>
      <c r="C28" s="22" t="s">
        <v>361</v>
      </c>
      <c r="D28" s="22" t="s">
        <v>69</v>
      </c>
      <c r="E28" s="18">
        <v>9</v>
      </c>
      <c r="F28" s="19">
        <v>6.5</v>
      </c>
      <c r="G28" s="19">
        <f t="shared" si="0"/>
        <v>7.25</v>
      </c>
      <c r="H28" s="20" t="str">
        <f t="shared" si="1"/>
        <v>B</v>
      </c>
      <c r="I28" s="21"/>
    </row>
    <row r="29" spans="1:9" ht="16.5" x14ac:dyDescent="0.25">
      <c r="A29" s="17">
        <v>15</v>
      </c>
      <c r="B29" s="22" t="s">
        <v>362</v>
      </c>
      <c r="C29" s="22" t="s">
        <v>363</v>
      </c>
      <c r="D29" s="22" t="s">
        <v>31</v>
      </c>
      <c r="E29" s="18">
        <v>0</v>
      </c>
      <c r="F29" s="19"/>
      <c r="G29" s="19">
        <f t="shared" si="0"/>
        <v>0</v>
      </c>
      <c r="H29" s="20" t="str">
        <f t="shared" si="1"/>
        <v>F</v>
      </c>
      <c r="I29" s="21"/>
    </row>
    <row r="30" spans="1:9" ht="16.5" x14ac:dyDescent="0.25">
      <c r="A30" s="17">
        <v>16</v>
      </c>
      <c r="B30" s="22" t="s">
        <v>364</v>
      </c>
      <c r="C30" s="22" t="s">
        <v>365</v>
      </c>
      <c r="D30" s="22" t="s">
        <v>60</v>
      </c>
      <c r="E30" s="18">
        <v>9</v>
      </c>
      <c r="F30" s="19">
        <v>6.5</v>
      </c>
      <c r="G30" s="19">
        <f t="shared" si="0"/>
        <v>7.25</v>
      </c>
      <c r="H30" s="20" t="str">
        <f t="shared" si="1"/>
        <v>B</v>
      </c>
      <c r="I30" s="21"/>
    </row>
    <row r="31" spans="1:9" ht="16.5" x14ac:dyDescent="0.25">
      <c r="A31" s="17">
        <v>17</v>
      </c>
      <c r="B31" s="22" t="s">
        <v>366</v>
      </c>
      <c r="C31" s="22" t="s">
        <v>367</v>
      </c>
      <c r="D31" s="22" t="s">
        <v>84</v>
      </c>
      <c r="E31" s="18">
        <v>9</v>
      </c>
      <c r="F31" s="19">
        <v>6.5</v>
      </c>
      <c r="G31" s="19">
        <f t="shared" si="0"/>
        <v>7.25</v>
      </c>
      <c r="H31" s="20" t="str">
        <f t="shared" si="1"/>
        <v>B</v>
      </c>
      <c r="I31" s="21"/>
    </row>
    <row r="32" spans="1:9" ht="16.5" x14ac:dyDescent="0.25">
      <c r="A32" s="17">
        <v>18</v>
      </c>
      <c r="B32" s="22" t="s">
        <v>368</v>
      </c>
      <c r="C32" s="22" t="s">
        <v>369</v>
      </c>
      <c r="D32" s="22" t="s">
        <v>84</v>
      </c>
      <c r="E32" s="18">
        <v>10</v>
      </c>
      <c r="F32" s="19">
        <v>6</v>
      </c>
      <c r="G32" s="19">
        <f t="shared" si="0"/>
        <v>7.1999999999999993</v>
      </c>
      <c r="H32" s="20" t="str">
        <f t="shared" si="1"/>
        <v>B</v>
      </c>
      <c r="I32" s="21"/>
    </row>
    <row r="33" spans="1:9" ht="16.5" x14ac:dyDescent="0.25">
      <c r="A33" s="17">
        <v>19</v>
      </c>
      <c r="B33" s="22" t="s">
        <v>370</v>
      </c>
      <c r="C33" s="22" t="s">
        <v>371</v>
      </c>
      <c r="D33" s="22" t="s">
        <v>372</v>
      </c>
      <c r="E33" s="18">
        <v>7.5</v>
      </c>
      <c r="F33" s="19">
        <v>4.5</v>
      </c>
      <c r="G33" s="19">
        <f t="shared" si="0"/>
        <v>5.4</v>
      </c>
      <c r="H33" s="20" t="str">
        <f t="shared" si="1"/>
        <v>D+</v>
      </c>
      <c r="I33" s="21"/>
    </row>
    <row r="34" spans="1:9" ht="16.5" x14ac:dyDescent="0.25">
      <c r="A34" s="17">
        <v>20</v>
      </c>
      <c r="B34" s="22" t="s">
        <v>373</v>
      </c>
      <c r="C34" s="22" t="s">
        <v>374</v>
      </c>
      <c r="D34" s="22" t="s">
        <v>49</v>
      </c>
      <c r="E34" s="18">
        <v>8</v>
      </c>
      <c r="F34" s="19">
        <v>6.5</v>
      </c>
      <c r="G34" s="19">
        <f t="shared" si="0"/>
        <v>6.9499999999999993</v>
      </c>
      <c r="H34" s="20" t="str">
        <f t="shared" si="1"/>
        <v>B</v>
      </c>
      <c r="I34" s="21"/>
    </row>
    <row r="35" spans="1:9" ht="16.5" x14ac:dyDescent="0.25">
      <c r="A35" s="17">
        <v>21</v>
      </c>
      <c r="B35" s="22" t="s">
        <v>375</v>
      </c>
      <c r="C35" s="22" t="s">
        <v>376</v>
      </c>
      <c r="D35" s="22" t="s">
        <v>34</v>
      </c>
      <c r="E35" s="18">
        <v>10</v>
      </c>
      <c r="F35" s="19">
        <v>7</v>
      </c>
      <c r="G35" s="19">
        <f t="shared" si="0"/>
        <v>7.8999999999999995</v>
      </c>
      <c r="H35" s="20" t="str">
        <f t="shared" si="1"/>
        <v>B</v>
      </c>
      <c r="I35" s="21"/>
    </row>
    <row r="36" spans="1:9" ht="16.5" x14ac:dyDescent="0.25">
      <c r="A36" s="17">
        <v>22</v>
      </c>
      <c r="B36" s="22" t="s">
        <v>377</v>
      </c>
      <c r="C36" s="22" t="s">
        <v>378</v>
      </c>
      <c r="D36" s="22" t="s">
        <v>71</v>
      </c>
      <c r="E36" s="18">
        <v>9</v>
      </c>
      <c r="F36" s="19">
        <v>5</v>
      </c>
      <c r="G36" s="19">
        <f t="shared" si="0"/>
        <v>6.1999999999999993</v>
      </c>
      <c r="H36" s="20" t="str">
        <f t="shared" si="1"/>
        <v>C+</v>
      </c>
      <c r="I36" s="21"/>
    </row>
    <row r="37" spans="1:9" ht="16.5" x14ac:dyDescent="0.25">
      <c r="A37" s="17">
        <v>23</v>
      </c>
      <c r="B37" s="22" t="s">
        <v>379</v>
      </c>
      <c r="C37" s="22" t="s">
        <v>380</v>
      </c>
      <c r="D37" s="22" t="s">
        <v>97</v>
      </c>
      <c r="E37" s="18">
        <v>8</v>
      </c>
      <c r="F37" s="19">
        <v>8</v>
      </c>
      <c r="G37" s="19">
        <f t="shared" si="0"/>
        <v>8</v>
      </c>
      <c r="H37" s="20" t="str">
        <f t="shared" si="1"/>
        <v>B+</v>
      </c>
      <c r="I37" s="21"/>
    </row>
    <row r="38" spans="1:9" ht="16.5" x14ac:dyDescent="0.25">
      <c r="A38" s="17">
        <v>24</v>
      </c>
      <c r="B38" s="22" t="s">
        <v>381</v>
      </c>
      <c r="C38" s="22" t="s">
        <v>382</v>
      </c>
      <c r="D38" s="22" t="s">
        <v>383</v>
      </c>
      <c r="E38" s="18">
        <v>8.5</v>
      </c>
      <c r="F38" s="19">
        <v>8.5</v>
      </c>
      <c r="G38" s="19">
        <f t="shared" si="0"/>
        <v>8.5</v>
      </c>
      <c r="H38" s="20" t="str">
        <f t="shared" si="1"/>
        <v>A</v>
      </c>
      <c r="I38" s="21"/>
    </row>
    <row r="39" spans="1:9" ht="16.5" x14ac:dyDescent="0.25">
      <c r="A39" s="17">
        <v>25</v>
      </c>
      <c r="B39" s="22" t="s">
        <v>384</v>
      </c>
      <c r="C39" s="22" t="s">
        <v>385</v>
      </c>
      <c r="D39" s="22" t="s">
        <v>86</v>
      </c>
      <c r="E39" s="18">
        <v>8</v>
      </c>
      <c r="F39" s="19">
        <v>7</v>
      </c>
      <c r="G39" s="19">
        <f t="shared" si="0"/>
        <v>7.2999999999999989</v>
      </c>
      <c r="H39" s="20" t="str">
        <f t="shared" si="1"/>
        <v>B</v>
      </c>
      <c r="I39" s="21"/>
    </row>
    <row r="40" spans="1:9" ht="16.5" x14ac:dyDescent="0.25">
      <c r="A40" s="17">
        <v>26</v>
      </c>
      <c r="B40" s="22" t="s">
        <v>386</v>
      </c>
      <c r="C40" s="22" t="s">
        <v>387</v>
      </c>
      <c r="D40" s="22" t="s">
        <v>50</v>
      </c>
      <c r="E40" s="18">
        <v>6.5</v>
      </c>
      <c r="F40" s="19">
        <v>7</v>
      </c>
      <c r="G40" s="19">
        <f t="shared" si="0"/>
        <v>6.85</v>
      </c>
      <c r="H40" s="20" t="str">
        <f t="shared" si="1"/>
        <v>C+</v>
      </c>
      <c r="I40" s="21"/>
    </row>
    <row r="41" spans="1:9" ht="16.5" x14ac:dyDescent="0.25">
      <c r="A41" s="17">
        <v>27</v>
      </c>
      <c r="B41" s="22" t="s">
        <v>388</v>
      </c>
      <c r="C41" s="22" t="s">
        <v>389</v>
      </c>
      <c r="D41" s="22" t="s">
        <v>63</v>
      </c>
      <c r="E41" s="18">
        <v>8</v>
      </c>
      <c r="F41" s="19">
        <v>8</v>
      </c>
      <c r="G41" s="19">
        <f t="shared" si="0"/>
        <v>8</v>
      </c>
      <c r="H41" s="20" t="str">
        <f t="shared" si="1"/>
        <v>B+</v>
      </c>
      <c r="I41" s="21"/>
    </row>
    <row r="42" spans="1:9" ht="16.5" x14ac:dyDescent="0.25">
      <c r="A42" s="17">
        <v>28</v>
      </c>
      <c r="B42" s="22" t="s">
        <v>390</v>
      </c>
      <c r="C42" s="22" t="s">
        <v>201</v>
      </c>
      <c r="D42" s="22" t="s">
        <v>63</v>
      </c>
      <c r="E42" s="18">
        <v>10</v>
      </c>
      <c r="F42" s="19">
        <v>7</v>
      </c>
      <c r="G42" s="19">
        <f t="shared" si="0"/>
        <v>7.8999999999999995</v>
      </c>
      <c r="H42" s="20" t="str">
        <f t="shared" si="1"/>
        <v>B</v>
      </c>
      <c r="I42" s="21"/>
    </row>
    <row r="43" spans="1:9" ht="16.5" x14ac:dyDescent="0.25">
      <c r="A43" s="17">
        <v>29</v>
      </c>
      <c r="B43" s="22" t="s">
        <v>391</v>
      </c>
      <c r="C43" s="22" t="s">
        <v>32</v>
      </c>
      <c r="D43" s="22" t="s">
        <v>88</v>
      </c>
      <c r="E43" s="18">
        <v>6.5</v>
      </c>
      <c r="F43" s="19">
        <v>4</v>
      </c>
      <c r="G43" s="19">
        <f t="shared" si="0"/>
        <v>4.75</v>
      </c>
      <c r="H43" s="20" t="str">
        <f t="shared" si="1"/>
        <v>D</v>
      </c>
      <c r="I43" s="21"/>
    </row>
    <row r="44" spans="1:9" ht="16.5" x14ac:dyDescent="0.25">
      <c r="A44" s="17">
        <v>30</v>
      </c>
      <c r="B44" s="22" t="s">
        <v>392</v>
      </c>
      <c r="C44" s="22" t="s">
        <v>393</v>
      </c>
      <c r="D44" s="22" t="s">
        <v>64</v>
      </c>
      <c r="E44" s="18">
        <v>6.5</v>
      </c>
      <c r="F44" s="19">
        <v>7</v>
      </c>
      <c r="G44" s="19">
        <f t="shared" si="0"/>
        <v>6.85</v>
      </c>
      <c r="H44" s="20" t="str">
        <f t="shared" si="1"/>
        <v>C+</v>
      </c>
      <c r="I44" s="21"/>
    </row>
    <row r="45" spans="1:9" ht="16.5" x14ac:dyDescent="0.25">
      <c r="A45" s="17">
        <v>31</v>
      </c>
      <c r="B45" s="22" t="s">
        <v>394</v>
      </c>
      <c r="C45" s="22" t="s">
        <v>378</v>
      </c>
      <c r="D45" s="22" t="s">
        <v>395</v>
      </c>
      <c r="E45" s="18">
        <v>8</v>
      </c>
      <c r="F45" s="19">
        <v>7.5</v>
      </c>
      <c r="G45" s="19">
        <f t="shared" si="0"/>
        <v>7.65</v>
      </c>
      <c r="H45" s="20" t="str">
        <f t="shared" si="1"/>
        <v>B</v>
      </c>
      <c r="I45" s="21"/>
    </row>
    <row r="46" spans="1:9" ht="16.5" x14ac:dyDescent="0.25">
      <c r="A46" s="17">
        <v>32</v>
      </c>
      <c r="B46" s="22" t="s">
        <v>396</v>
      </c>
      <c r="C46" s="22" t="s">
        <v>397</v>
      </c>
      <c r="D46" s="22" t="s">
        <v>398</v>
      </c>
      <c r="E46" s="18">
        <v>9</v>
      </c>
      <c r="F46" s="19">
        <v>7</v>
      </c>
      <c r="G46" s="19">
        <f t="shared" si="0"/>
        <v>7.6</v>
      </c>
      <c r="H46" s="20" t="str">
        <f t="shared" si="1"/>
        <v>B</v>
      </c>
      <c r="I46" s="21"/>
    </row>
    <row r="47" spans="1:9" ht="16.5" x14ac:dyDescent="0.25">
      <c r="A47" s="17">
        <v>33</v>
      </c>
      <c r="B47" s="22" t="s">
        <v>399</v>
      </c>
      <c r="C47" s="22" t="s">
        <v>400</v>
      </c>
      <c r="D47" s="22" t="s">
        <v>401</v>
      </c>
      <c r="E47" s="18">
        <v>10</v>
      </c>
      <c r="F47" s="19">
        <v>5.5</v>
      </c>
      <c r="G47" s="19">
        <f t="shared" si="0"/>
        <v>6.85</v>
      </c>
      <c r="H47" s="20" t="str">
        <f t="shared" si="1"/>
        <v>C+</v>
      </c>
      <c r="I47" s="21"/>
    </row>
    <row r="48" spans="1:9" ht="16.5" x14ac:dyDescent="0.25">
      <c r="A48" s="17">
        <v>34</v>
      </c>
      <c r="B48" s="22" t="s">
        <v>402</v>
      </c>
      <c r="C48" s="22" t="s">
        <v>403</v>
      </c>
      <c r="D48" s="22" t="s">
        <v>73</v>
      </c>
      <c r="E48" s="18">
        <v>10</v>
      </c>
      <c r="F48" s="19">
        <v>7.5</v>
      </c>
      <c r="G48" s="19">
        <f t="shared" si="0"/>
        <v>8.25</v>
      </c>
      <c r="H48" s="20" t="str">
        <f t="shared" si="1"/>
        <v>B+</v>
      </c>
      <c r="I48" s="21"/>
    </row>
    <row r="49" spans="1:9" ht="16.5" x14ac:dyDescent="0.25">
      <c r="A49" s="17">
        <v>35</v>
      </c>
      <c r="B49" s="22" t="s">
        <v>404</v>
      </c>
      <c r="C49" s="22" t="s">
        <v>405</v>
      </c>
      <c r="D49" s="22" t="s">
        <v>79</v>
      </c>
      <c r="E49" s="18">
        <v>7.5</v>
      </c>
      <c r="F49" s="19">
        <v>7.5</v>
      </c>
      <c r="G49" s="19">
        <f t="shared" si="0"/>
        <v>7.5</v>
      </c>
      <c r="H49" s="20" t="str">
        <f t="shared" si="1"/>
        <v>B</v>
      </c>
      <c r="I49" s="21"/>
    </row>
    <row r="50" spans="1:9" ht="16.5" x14ac:dyDescent="0.25">
      <c r="A50" s="17">
        <v>36</v>
      </c>
      <c r="B50" s="22" t="s">
        <v>406</v>
      </c>
      <c r="C50" s="22" t="s">
        <v>407</v>
      </c>
      <c r="D50" s="22" t="s">
        <v>74</v>
      </c>
      <c r="E50" s="18">
        <v>8</v>
      </c>
      <c r="F50" s="19">
        <v>7</v>
      </c>
      <c r="G50" s="19">
        <f t="shared" si="0"/>
        <v>7.2999999999999989</v>
      </c>
      <c r="H50" s="20" t="str">
        <f t="shared" si="1"/>
        <v>B</v>
      </c>
      <c r="I50" s="21"/>
    </row>
    <row r="51" spans="1:9" ht="16.5" x14ac:dyDescent="0.25">
      <c r="A51" s="17">
        <v>37</v>
      </c>
      <c r="B51" s="22" t="s">
        <v>408</v>
      </c>
      <c r="C51" s="22" t="s">
        <v>409</v>
      </c>
      <c r="D51" s="22" t="s">
        <v>37</v>
      </c>
      <c r="E51" s="18">
        <v>10</v>
      </c>
      <c r="F51" s="19">
        <v>8</v>
      </c>
      <c r="G51" s="19">
        <f t="shared" si="0"/>
        <v>8.6</v>
      </c>
      <c r="H51" s="20" t="str">
        <f t="shared" si="1"/>
        <v>A</v>
      </c>
      <c r="I51" s="21"/>
    </row>
    <row r="52" spans="1:9" ht="16.5" x14ac:dyDescent="0.25">
      <c r="A52" s="17">
        <v>38</v>
      </c>
      <c r="B52" s="22" t="s">
        <v>410</v>
      </c>
      <c r="C52" s="22" t="s">
        <v>411</v>
      </c>
      <c r="D52" s="22" t="s">
        <v>38</v>
      </c>
      <c r="E52" s="18">
        <v>6.5</v>
      </c>
      <c r="F52" s="19">
        <v>4.5</v>
      </c>
      <c r="G52" s="19">
        <f t="shared" si="0"/>
        <v>5.0999999999999996</v>
      </c>
      <c r="H52" s="20" t="str">
        <f t="shared" si="1"/>
        <v>D+</v>
      </c>
      <c r="I52" s="21"/>
    </row>
    <row r="53" spans="1:9" ht="16.5" x14ac:dyDescent="0.25">
      <c r="A53" s="17">
        <v>39</v>
      </c>
      <c r="B53" s="22" t="s">
        <v>412</v>
      </c>
      <c r="C53" s="22" t="s">
        <v>413</v>
      </c>
      <c r="D53" s="22" t="s">
        <v>54</v>
      </c>
      <c r="E53" s="18">
        <v>10</v>
      </c>
      <c r="F53" s="19">
        <v>8</v>
      </c>
      <c r="G53" s="19">
        <f t="shared" si="0"/>
        <v>8.6</v>
      </c>
      <c r="H53" s="20" t="str">
        <f t="shared" si="1"/>
        <v>A</v>
      </c>
      <c r="I53" s="21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9" t="str">
        <f>"Cộng danh sách gồm "</f>
        <v xml:space="preserve">Cộng danh sách gồm </v>
      </c>
      <c r="B55" s="9"/>
      <c r="C55" s="9"/>
      <c r="D55" s="10">
        <f>COUNTA(H15:H53)</f>
        <v>39</v>
      </c>
      <c r="E55" s="11">
        <v>1</v>
      </c>
      <c r="F55" s="12"/>
      <c r="G55" s="1"/>
      <c r="H55" s="1"/>
      <c r="I55" s="1"/>
    </row>
    <row r="56" spans="1:9" ht="15.75" x14ac:dyDescent="0.25">
      <c r="A56" s="42" t="s">
        <v>20</v>
      </c>
      <c r="B56" s="42"/>
      <c r="C56" s="42"/>
      <c r="D56" s="13">
        <f>COUNTIF(G15:G53,"&gt;=5")</f>
        <v>35</v>
      </c>
      <c r="E56" s="14">
        <f>D56/D55</f>
        <v>0.89743589743589747</v>
      </c>
      <c r="F56" s="15"/>
      <c r="G56" s="1"/>
      <c r="H56" s="1"/>
      <c r="I56" s="1"/>
    </row>
    <row r="57" spans="1:9" ht="15.75" x14ac:dyDescent="0.25">
      <c r="A57" s="42" t="s">
        <v>21</v>
      </c>
      <c r="B57" s="42"/>
      <c r="C57" s="42"/>
      <c r="D57" s="13">
        <f>COUNTIF(G15:G53,"&lt;5")</f>
        <v>4</v>
      </c>
      <c r="E57" s="14">
        <f>D57/D55</f>
        <v>0.10256410256410256</v>
      </c>
      <c r="F57" s="15"/>
      <c r="G57" s="1"/>
      <c r="H57" s="1"/>
      <c r="I57" s="1"/>
    </row>
    <row r="58" spans="1:9" ht="15.75" x14ac:dyDescent="0.25">
      <c r="A58" s="16"/>
      <c r="B58" s="16"/>
      <c r="C58" s="4"/>
      <c r="D58" s="16"/>
      <c r="E58" s="3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36" t="str">
        <f ca="1">"TP. Hồ Chí Minh, ngày "&amp;  DAY(NOW())&amp;" tháng " &amp;MONTH(NOW())&amp;" năm "&amp;YEAR(NOW())</f>
        <v>TP. Hồ Chí Minh, ngày 30 tháng 5 năm 2019</v>
      </c>
      <c r="F59" s="36"/>
      <c r="G59" s="36"/>
      <c r="H59" s="36"/>
      <c r="I59" s="36"/>
    </row>
    <row r="60" spans="1:9" ht="15.75" x14ac:dyDescent="0.25">
      <c r="A60" s="54" t="s">
        <v>22</v>
      </c>
      <c r="B60" s="54"/>
      <c r="C60" s="54"/>
      <c r="D60" s="1"/>
      <c r="E60" s="54" t="s">
        <v>23</v>
      </c>
      <c r="F60" s="54"/>
      <c r="G60" s="54"/>
      <c r="H60" s="54"/>
      <c r="I60" s="54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3" spans="1:9" x14ac:dyDescent="0.25">
      <c r="F63" s="52" t="s">
        <v>419</v>
      </c>
      <c r="G63" s="52"/>
      <c r="H63" s="52"/>
    </row>
  </sheetData>
  <protectedRanges>
    <protectedRange sqref="A61:I61" name="Range5"/>
    <protectedRange sqref="I15:I53" name="Range4"/>
    <protectedRange sqref="B15:F53" name="Range3"/>
    <protectedRange sqref="C8:C10 G8:G9" name="Range2"/>
    <protectedRange sqref="A4" name="Range1"/>
    <protectedRange sqref="E13:F13" name="Range6"/>
  </protectedRanges>
  <mergeCells count="27">
    <mergeCell ref="F63:H6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0:C60"/>
    <mergeCell ref="E60:I60"/>
    <mergeCell ref="A10:B10"/>
    <mergeCell ref="C10:D10"/>
    <mergeCell ref="A12:A13"/>
    <mergeCell ref="B12:B13"/>
    <mergeCell ref="C12:D13"/>
    <mergeCell ref="E59:I59"/>
    <mergeCell ref="G12:H12"/>
    <mergeCell ref="I12:I13"/>
    <mergeCell ref="C14:D14"/>
    <mergeCell ref="A56:C56"/>
    <mergeCell ref="A57:C57"/>
  </mergeCells>
  <conditionalFormatting sqref="H15:H53">
    <cfRule type="cellIs" dxfId="5" priority="2" stopIfTrue="1" operator="equal">
      <formula>"F"</formula>
    </cfRule>
  </conditionalFormatting>
  <conditionalFormatting sqref="G15:G53">
    <cfRule type="expression" dxfId="4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Layout" topLeftCell="A45" zoomScale="85" zoomScaleNormal="100" zoomScalePageLayoutView="85" workbookViewId="0">
      <selection activeCell="F58" sqref="F58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92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6" t="s">
        <v>5</v>
      </c>
      <c r="B6" s="56"/>
      <c r="C6" s="56"/>
      <c r="D6" s="56"/>
      <c r="E6" s="56"/>
      <c r="F6" s="56"/>
      <c r="G6" s="56"/>
      <c r="H6" s="56"/>
      <c r="I6" s="56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43" t="s">
        <v>6</v>
      </c>
      <c r="B8" s="43"/>
      <c r="C8" s="43" t="s">
        <v>416</v>
      </c>
      <c r="D8" s="43"/>
      <c r="E8" s="43" t="s">
        <v>7</v>
      </c>
      <c r="F8" s="43"/>
      <c r="G8" s="1">
        <v>2</v>
      </c>
      <c r="H8" s="1"/>
      <c r="I8" s="1"/>
    </row>
    <row r="9" spans="1:9" ht="15.75" x14ac:dyDescent="0.25">
      <c r="A9" s="43" t="s">
        <v>8</v>
      </c>
      <c r="B9" s="43"/>
      <c r="C9" s="43" t="s">
        <v>185</v>
      </c>
      <c r="D9" s="43"/>
      <c r="E9" s="43" t="s">
        <v>9</v>
      </c>
      <c r="F9" s="43"/>
      <c r="G9" s="1" t="s">
        <v>418</v>
      </c>
      <c r="H9" s="1"/>
      <c r="I9" s="1"/>
    </row>
    <row r="10" spans="1:9" ht="15.75" x14ac:dyDescent="0.25">
      <c r="A10" s="43" t="s">
        <v>10</v>
      </c>
      <c r="B10" s="43"/>
      <c r="C10" s="43" t="s">
        <v>417</v>
      </c>
      <c r="D10" s="43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9" t="s">
        <v>11</v>
      </c>
      <c r="B12" s="41" t="s">
        <v>12</v>
      </c>
      <c r="C12" s="41" t="s">
        <v>13</v>
      </c>
      <c r="D12" s="41"/>
      <c r="E12" s="26" t="s">
        <v>14</v>
      </c>
      <c r="F12" s="26" t="s">
        <v>15</v>
      </c>
      <c r="G12" s="57" t="s">
        <v>16</v>
      </c>
      <c r="H12" s="57"/>
      <c r="I12" s="58" t="s">
        <v>17</v>
      </c>
    </row>
    <row r="13" spans="1:9" ht="15.75" x14ac:dyDescent="0.25">
      <c r="A13" s="59"/>
      <c r="B13" s="41"/>
      <c r="C13" s="41"/>
      <c r="D13" s="41"/>
      <c r="E13" s="6">
        <v>0.3</v>
      </c>
      <c r="F13" s="6">
        <v>0.7</v>
      </c>
      <c r="G13" s="27" t="s">
        <v>18</v>
      </c>
      <c r="H13" s="27" t="s">
        <v>19</v>
      </c>
      <c r="I13" s="58"/>
    </row>
    <row r="14" spans="1:9" ht="15.75" x14ac:dyDescent="0.25">
      <c r="A14" s="25">
        <v>1</v>
      </c>
      <c r="B14" s="25">
        <v>2</v>
      </c>
      <c r="C14" s="41">
        <v>3</v>
      </c>
      <c r="D14" s="41"/>
      <c r="E14" s="25">
        <v>4</v>
      </c>
      <c r="F14" s="25">
        <v>5</v>
      </c>
      <c r="G14" s="25">
        <v>6</v>
      </c>
      <c r="H14" s="25">
        <v>7</v>
      </c>
      <c r="I14" s="27">
        <v>8</v>
      </c>
    </row>
    <row r="15" spans="1:9" ht="16.5" x14ac:dyDescent="0.25">
      <c r="A15" s="17">
        <v>1</v>
      </c>
      <c r="B15" s="35" t="s">
        <v>105</v>
      </c>
      <c r="C15" s="35" t="s">
        <v>106</v>
      </c>
      <c r="D15" s="35" t="s">
        <v>107</v>
      </c>
      <c r="E15" s="34">
        <v>8.5</v>
      </c>
      <c r="F15" s="33">
        <v>7.5</v>
      </c>
      <c r="G15" s="33">
        <f t="shared" ref="G15:G50" si="0">E15*$E$13+F15*$F$13</f>
        <v>7.8</v>
      </c>
      <c r="H15" s="32" t="str">
        <f t="shared" ref="H15:H50" si="1">IF(G15&lt;4,"F",IF(G15&lt;=4.9,"D",IF(G15&lt;=5.4,"D+",IF(G15&lt;=5.9,"C",IF(G15&lt;=6.9,"C+",IF(G15&lt;=7.9,"B",IF(G15&lt;=8.4,"B+","A")))))))</f>
        <v>B</v>
      </c>
      <c r="I15" s="31"/>
    </row>
    <row r="16" spans="1:9" ht="16.5" x14ac:dyDescent="0.25">
      <c r="A16" s="17">
        <v>2</v>
      </c>
      <c r="B16" s="35" t="s">
        <v>108</v>
      </c>
      <c r="C16" s="35" t="s">
        <v>109</v>
      </c>
      <c r="D16" s="35" t="s">
        <v>24</v>
      </c>
      <c r="E16" s="34">
        <v>9.5</v>
      </c>
      <c r="F16" s="33">
        <v>5</v>
      </c>
      <c r="G16" s="33">
        <f t="shared" si="0"/>
        <v>6.35</v>
      </c>
      <c r="H16" s="32" t="str">
        <f t="shared" si="1"/>
        <v>C+</v>
      </c>
      <c r="I16" s="31"/>
    </row>
    <row r="17" spans="1:9" ht="16.5" x14ac:dyDescent="0.25">
      <c r="A17" s="17">
        <v>3</v>
      </c>
      <c r="B17" s="35" t="s">
        <v>110</v>
      </c>
      <c r="C17" s="35" t="s">
        <v>111</v>
      </c>
      <c r="D17" s="35" t="s">
        <v>39</v>
      </c>
      <c r="E17" s="34">
        <v>8</v>
      </c>
      <c r="F17" s="33">
        <v>6.5</v>
      </c>
      <c r="G17" s="33">
        <f t="shared" si="0"/>
        <v>6.9499999999999993</v>
      </c>
      <c r="H17" s="32" t="str">
        <f t="shared" si="1"/>
        <v>B</v>
      </c>
      <c r="I17" s="31"/>
    </row>
    <row r="18" spans="1:9" ht="16.5" x14ac:dyDescent="0.25">
      <c r="A18" s="17">
        <v>4</v>
      </c>
      <c r="B18" s="35" t="s">
        <v>112</v>
      </c>
      <c r="C18" s="35" t="s">
        <v>104</v>
      </c>
      <c r="D18" s="35" t="s">
        <v>25</v>
      </c>
      <c r="E18" s="34"/>
      <c r="F18" s="33"/>
      <c r="G18" s="33">
        <f t="shared" si="0"/>
        <v>0</v>
      </c>
      <c r="H18" s="32" t="str">
        <f t="shared" si="1"/>
        <v>F</v>
      </c>
      <c r="I18" s="31"/>
    </row>
    <row r="19" spans="1:9" ht="16.5" x14ac:dyDescent="0.25">
      <c r="A19" s="17">
        <v>5</v>
      </c>
      <c r="B19" s="35" t="s">
        <v>113</v>
      </c>
      <c r="C19" s="35" t="s">
        <v>114</v>
      </c>
      <c r="D19" s="35" t="s">
        <v>40</v>
      </c>
      <c r="E19" s="34"/>
      <c r="F19" s="33"/>
      <c r="G19" s="33">
        <f t="shared" si="0"/>
        <v>0</v>
      </c>
      <c r="H19" s="32" t="str">
        <f t="shared" si="1"/>
        <v>F</v>
      </c>
      <c r="I19" s="31"/>
    </row>
    <row r="20" spans="1:9" ht="16.5" x14ac:dyDescent="0.25">
      <c r="A20" s="17">
        <v>6</v>
      </c>
      <c r="B20" s="35" t="s">
        <v>115</v>
      </c>
      <c r="C20" s="35" t="s">
        <v>116</v>
      </c>
      <c r="D20" s="35" t="s">
        <v>117</v>
      </c>
      <c r="E20" s="34">
        <v>7.5</v>
      </c>
      <c r="F20" s="33">
        <v>7</v>
      </c>
      <c r="G20" s="33">
        <f t="shared" si="0"/>
        <v>7.1499999999999995</v>
      </c>
      <c r="H20" s="32" t="str">
        <f t="shared" si="1"/>
        <v>B</v>
      </c>
      <c r="I20" s="31"/>
    </row>
    <row r="21" spans="1:9" ht="16.5" x14ac:dyDescent="0.25">
      <c r="A21" s="17">
        <v>7</v>
      </c>
      <c r="B21" s="35" t="s">
        <v>118</v>
      </c>
      <c r="C21" s="35" t="s">
        <v>119</v>
      </c>
      <c r="D21" s="35" t="s">
        <v>120</v>
      </c>
      <c r="E21" s="34">
        <v>9</v>
      </c>
      <c r="F21" s="33">
        <v>5</v>
      </c>
      <c r="G21" s="33">
        <f t="shared" si="0"/>
        <v>6.1999999999999993</v>
      </c>
      <c r="H21" s="32" t="str">
        <f t="shared" si="1"/>
        <v>C+</v>
      </c>
      <c r="I21" s="31"/>
    </row>
    <row r="22" spans="1:9" ht="16.5" x14ac:dyDescent="0.25">
      <c r="A22" s="17">
        <v>8</v>
      </c>
      <c r="B22" s="35" t="s">
        <v>121</v>
      </c>
      <c r="C22" s="35" t="s">
        <v>122</v>
      </c>
      <c r="D22" s="35" t="s">
        <v>55</v>
      </c>
      <c r="E22" s="34">
        <v>8.5</v>
      </c>
      <c r="F22" s="33">
        <v>6.5</v>
      </c>
      <c r="G22" s="33">
        <f t="shared" si="0"/>
        <v>7.1</v>
      </c>
      <c r="H22" s="32" t="str">
        <f t="shared" si="1"/>
        <v>B</v>
      </c>
      <c r="I22" s="31"/>
    </row>
    <row r="23" spans="1:9" ht="16.5" x14ac:dyDescent="0.25">
      <c r="A23" s="17">
        <v>9</v>
      </c>
      <c r="B23" s="35" t="s">
        <v>123</v>
      </c>
      <c r="C23" s="35" t="s">
        <v>103</v>
      </c>
      <c r="D23" s="35" t="s">
        <v>55</v>
      </c>
      <c r="E23" s="34">
        <v>9</v>
      </c>
      <c r="F23" s="33">
        <v>7.5</v>
      </c>
      <c r="G23" s="33">
        <f t="shared" si="0"/>
        <v>7.9499999999999993</v>
      </c>
      <c r="H23" s="32" t="str">
        <f t="shared" si="1"/>
        <v>B+</v>
      </c>
      <c r="I23" s="31"/>
    </row>
    <row r="24" spans="1:9" ht="16.5" x14ac:dyDescent="0.25">
      <c r="A24" s="17">
        <v>10</v>
      </c>
      <c r="B24" s="35" t="s">
        <v>124</v>
      </c>
      <c r="C24" s="35" t="s">
        <v>125</v>
      </c>
      <c r="D24" s="35" t="s">
        <v>126</v>
      </c>
      <c r="E24" s="34">
        <v>8.5</v>
      </c>
      <c r="F24" s="33"/>
      <c r="G24" s="33">
        <f t="shared" si="0"/>
        <v>2.5499999999999998</v>
      </c>
      <c r="H24" s="32" t="str">
        <f t="shared" si="1"/>
        <v>F</v>
      </c>
      <c r="I24" s="31"/>
    </row>
    <row r="25" spans="1:9" ht="16.5" x14ac:dyDescent="0.25">
      <c r="A25" s="17">
        <v>11</v>
      </c>
      <c r="B25" s="35" t="s">
        <v>127</v>
      </c>
      <c r="C25" s="35" t="s">
        <v>90</v>
      </c>
      <c r="D25" s="35" t="s">
        <v>66</v>
      </c>
      <c r="E25" s="34">
        <v>8.5</v>
      </c>
      <c r="F25" s="33">
        <v>5</v>
      </c>
      <c r="G25" s="33">
        <f t="shared" si="0"/>
        <v>6.05</v>
      </c>
      <c r="H25" s="32" t="str">
        <f t="shared" si="1"/>
        <v>C+</v>
      </c>
      <c r="I25" s="31"/>
    </row>
    <row r="26" spans="1:9" ht="16.5" x14ac:dyDescent="0.25">
      <c r="A26" s="17">
        <v>12</v>
      </c>
      <c r="B26" s="35" t="s">
        <v>128</v>
      </c>
      <c r="C26" s="35" t="s">
        <v>129</v>
      </c>
      <c r="D26" s="35" t="s">
        <v>130</v>
      </c>
      <c r="E26" s="34">
        <v>8</v>
      </c>
      <c r="F26" s="33">
        <v>6.5</v>
      </c>
      <c r="G26" s="33">
        <f t="shared" si="0"/>
        <v>6.9499999999999993</v>
      </c>
      <c r="H26" s="32" t="str">
        <f t="shared" si="1"/>
        <v>B</v>
      </c>
      <c r="I26" s="31"/>
    </row>
    <row r="27" spans="1:9" ht="16.5" x14ac:dyDescent="0.25">
      <c r="A27" s="17">
        <v>13</v>
      </c>
      <c r="B27" s="35" t="s">
        <v>131</v>
      </c>
      <c r="C27" s="35" t="s">
        <v>132</v>
      </c>
      <c r="D27" s="35" t="s">
        <v>42</v>
      </c>
      <c r="E27" s="34">
        <v>10</v>
      </c>
      <c r="F27" s="33">
        <v>7</v>
      </c>
      <c r="G27" s="33">
        <f t="shared" si="0"/>
        <v>7.8999999999999995</v>
      </c>
      <c r="H27" s="32" t="str">
        <f t="shared" si="1"/>
        <v>B</v>
      </c>
      <c r="I27" s="31"/>
    </row>
    <row r="28" spans="1:9" ht="16.5" x14ac:dyDescent="0.25">
      <c r="A28" s="17">
        <v>14</v>
      </c>
      <c r="B28" s="35" t="s">
        <v>133</v>
      </c>
      <c r="C28" s="35" t="s">
        <v>134</v>
      </c>
      <c r="D28" s="35" t="s">
        <v>135</v>
      </c>
      <c r="E28" s="34">
        <v>7.5</v>
      </c>
      <c r="F28" s="33">
        <v>5</v>
      </c>
      <c r="G28" s="33">
        <f t="shared" si="0"/>
        <v>5.75</v>
      </c>
      <c r="H28" s="32" t="str">
        <f t="shared" si="1"/>
        <v>C</v>
      </c>
      <c r="I28" s="31"/>
    </row>
    <row r="29" spans="1:9" ht="16.5" x14ac:dyDescent="0.25">
      <c r="A29" s="17">
        <v>15</v>
      </c>
      <c r="B29" s="35" t="s">
        <v>136</v>
      </c>
      <c r="C29" s="35" t="s">
        <v>137</v>
      </c>
      <c r="D29" s="35" t="s">
        <v>138</v>
      </c>
      <c r="E29" s="34">
        <v>10</v>
      </c>
      <c r="F29" s="33">
        <v>7.5</v>
      </c>
      <c r="G29" s="33">
        <f t="shared" si="0"/>
        <v>8.25</v>
      </c>
      <c r="H29" s="32" t="str">
        <f t="shared" si="1"/>
        <v>B+</v>
      </c>
      <c r="I29" s="31"/>
    </row>
    <row r="30" spans="1:9" ht="16.5" x14ac:dyDescent="0.25">
      <c r="A30" s="17">
        <v>16</v>
      </c>
      <c r="B30" s="35" t="s">
        <v>139</v>
      </c>
      <c r="C30" s="35" t="s">
        <v>96</v>
      </c>
      <c r="D30" s="35" t="s">
        <v>140</v>
      </c>
      <c r="E30" s="34">
        <v>9</v>
      </c>
      <c r="F30" s="33">
        <v>6.5</v>
      </c>
      <c r="G30" s="33">
        <f t="shared" si="0"/>
        <v>7.25</v>
      </c>
      <c r="H30" s="32" t="str">
        <f t="shared" si="1"/>
        <v>B</v>
      </c>
      <c r="I30" s="31"/>
    </row>
    <row r="31" spans="1:9" ht="16.5" x14ac:dyDescent="0.25">
      <c r="A31" s="17">
        <v>17</v>
      </c>
      <c r="B31" s="35" t="s">
        <v>141</v>
      </c>
      <c r="C31" s="35" t="s">
        <v>103</v>
      </c>
      <c r="D31" s="35" t="s">
        <v>89</v>
      </c>
      <c r="E31" s="34"/>
      <c r="F31" s="33"/>
      <c r="G31" s="33">
        <f t="shared" si="0"/>
        <v>0</v>
      </c>
      <c r="H31" s="32" t="str">
        <f t="shared" si="1"/>
        <v>F</v>
      </c>
      <c r="I31" s="31"/>
    </row>
    <row r="32" spans="1:9" ht="16.5" x14ac:dyDescent="0.25">
      <c r="A32" s="17">
        <v>18</v>
      </c>
      <c r="B32" s="35" t="s">
        <v>142</v>
      </c>
      <c r="C32" s="35" t="s">
        <v>143</v>
      </c>
      <c r="D32" s="35" t="s">
        <v>87</v>
      </c>
      <c r="E32" s="34">
        <v>7.5</v>
      </c>
      <c r="F32" s="33">
        <v>5.5</v>
      </c>
      <c r="G32" s="33">
        <f t="shared" si="0"/>
        <v>6.1</v>
      </c>
      <c r="H32" s="32" t="str">
        <f t="shared" si="1"/>
        <v>C+</v>
      </c>
      <c r="I32" s="31"/>
    </row>
    <row r="33" spans="1:9" ht="16.5" x14ac:dyDescent="0.25">
      <c r="A33" s="17">
        <v>19</v>
      </c>
      <c r="B33" s="35" t="s">
        <v>144</v>
      </c>
      <c r="C33" s="35" t="s">
        <v>145</v>
      </c>
      <c r="D33" s="35" t="s">
        <v>28</v>
      </c>
      <c r="E33" s="34">
        <v>8</v>
      </c>
      <c r="F33" s="33">
        <v>7</v>
      </c>
      <c r="G33" s="33">
        <f t="shared" si="0"/>
        <v>7.2999999999999989</v>
      </c>
      <c r="H33" s="32" t="str">
        <f t="shared" si="1"/>
        <v>B</v>
      </c>
      <c r="I33" s="31"/>
    </row>
    <row r="34" spans="1:9" ht="16.5" x14ac:dyDescent="0.25">
      <c r="A34" s="17">
        <v>20</v>
      </c>
      <c r="B34" s="35" t="s">
        <v>146</v>
      </c>
      <c r="C34" s="35" t="s">
        <v>147</v>
      </c>
      <c r="D34" s="35" t="s">
        <v>56</v>
      </c>
      <c r="E34" s="34">
        <v>8.5</v>
      </c>
      <c r="F34" s="33">
        <v>6.5</v>
      </c>
      <c r="G34" s="33">
        <f t="shared" si="0"/>
        <v>7.1</v>
      </c>
      <c r="H34" s="32" t="str">
        <f t="shared" si="1"/>
        <v>B</v>
      </c>
      <c r="I34" s="31"/>
    </row>
    <row r="35" spans="1:9" ht="16.5" x14ac:dyDescent="0.25">
      <c r="A35" s="17">
        <v>21</v>
      </c>
      <c r="B35" s="35" t="s">
        <v>148</v>
      </c>
      <c r="C35" s="35" t="s">
        <v>149</v>
      </c>
      <c r="D35" s="35" t="s">
        <v>150</v>
      </c>
      <c r="E35" s="34">
        <v>10</v>
      </c>
      <c r="F35" s="33">
        <v>7</v>
      </c>
      <c r="G35" s="33">
        <f t="shared" si="0"/>
        <v>7.8999999999999995</v>
      </c>
      <c r="H35" s="32" t="str">
        <f t="shared" si="1"/>
        <v>B</v>
      </c>
      <c r="I35" s="31"/>
    </row>
    <row r="36" spans="1:9" ht="16.5" x14ac:dyDescent="0.25">
      <c r="A36" s="17">
        <v>22</v>
      </c>
      <c r="B36" s="35" t="s">
        <v>151</v>
      </c>
      <c r="C36" s="35" t="s">
        <v>152</v>
      </c>
      <c r="D36" s="35" t="s">
        <v>153</v>
      </c>
      <c r="E36" s="34"/>
      <c r="F36" s="33"/>
      <c r="G36" s="33">
        <f t="shared" si="0"/>
        <v>0</v>
      </c>
      <c r="H36" s="32" t="str">
        <f t="shared" si="1"/>
        <v>F</v>
      </c>
      <c r="I36" s="31"/>
    </row>
    <row r="37" spans="1:9" ht="16.5" x14ac:dyDescent="0.25">
      <c r="A37" s="17">
        <v>23</v>
      </c>
      <c r="B37" s="35" t="s">
        <v>154</v>
      </c>
      <c r="C37" s="35" t="s">
        <v>155</v>
      </c>
      <c r="D37" s="35" t="s">
        <v>29</v>
      </c>
      <c r="E37" s="34"/>
      <c r="F37" s="33"/>
      <c r="G37" s="33">
        <f t="shared" si="0"/>
        <v>0</v>
      </c>
      <c r="H37" s="32" t="str">
        <f t="shared" si="1"/>
        <v>F</v>
      </c>
      <c r="I37" s="31"/>
    </row>
    <row r="38" spans="1:9" ht="16.5" x14ac:dyDescent="0.25">
      <c r="A38" s="17">
        <v>24</v>
      </c>
      <c r="B38" s="35" t="s">
        <v>156</v>
      </c>
      <c r="C38" s="35" t="s">
        <v>157</v>
      </c>
      <c r="D38" s="35" t="s">
        <v>158</v>
      </c>
      <c r="E38" s="34">
        <v>9</v>
      </c>
      <c r="F38" s="33">
        <v>6</v>
      </c>
      <c r="G38" s="33">
        <f t="shared" si="0"/>
        <v>6.8999999999999986</v>
      </c>
      <c r="H38" s="32" t="str">
        <f t="shared" si="1"/>
        <v>C+</v>
      </c>
      <c r="I38" s="31"/>
    </row>
    <row r="39" spans="1:9" ht="16.5" x14ac:dyDescent="0.25">
      <c r="A39" s="17">
        <v>25</v>
      </c>
      <c r="B39" s="35" t="s">
        <v>159</v>
      </c>
      <c r="C39" s="35" t="s">
        <v>160</v>
      </c>
      <c r="D39" s="35" t="s">
        <v>161</v>
      </c>
      <c r="E39" s="34">
        <v>8</v>
      </c>
      <c r="F39" s="33">
        <v>6.5</v>
      </c>
      <c r="G39" s="33">
        <f t="shared" si="0"/>
        <v>6.9499999999999993</v>
      </c>
      <c r="H39" s="32" t="str">
        <f t="shared" si="1"/>
        <v>B</v>
      </c>
      <c r="I39" s="31"/>
    </row>
    <row r="40" spans="1:9" ht="16.5" x14ac:dyDescent="0.25">
      <c r="A40" s="17">
        <v>26</v>
      </c>
      <c r="B40" s="35" t="s">
        <v>162</v>
      </c>
      <c r="C40" s="35" t="s">
        <v>163</v>
      </c>
      <c r="D40" s="35" t="s">
        <v>57</v>
      </c>
      <c r="E40" s="34"/>
      <c r="F40" s="33"/>
      <c r="G40" s="33">
        <f t="shared" si="0"/>
        <v>0</v>
      </c>
      <c r="H40" s="32" t="str">
        <f t="shared" si="1"/>
        <v>F</v>
      </c>
      <c r="I40" s="31"/>
    </row>
    <row r="41" spans="1:9" ht="16.5" x14ac:dyDescent="0.25">
      <c r="A41" s="17">
        <v>27</v>
      </c>
      <c r="B41" s="35" t="s">
        <v>164</v>
      </c>
      <c r="C41" s="35" t="s">
        <v>165</v>
      </c>
      <c r="D41" s="35" t="s">
        <v>45</v>
      </c>
      <c r="E41" s="34">
        <v>8.5</v>
      </c>
      <c r="F41" s="33">
        <v>7.5</v>
      </c>
      <c r="G41" s="33">
        <f t="shared" si="0"/>
        <v>7.8</v>
      </c>
      <c r="H41" s="32" t="str">
        <f t="shared" si="1"/>
        <v>B</v>
      </c>
      <c r="I41" s="31"/>
    </row>
    <row r="42" spans="1:9" ht="16.5" x14ac:dyDescent="0.25">
      <c r="A42" s="17">
        <v>28</v>
      </c>
      <c r="B42" s="35" t="s">
        <v>166</v>
      </c>
      <c r="C42" s="35" t="s">
        <v>167</v>
      </c>
      <c r="D42" s="35" t="s">
        <v>168</v>
      </c>
      <c r="E42" s="34">
        <v>10</v>
      </c>
      <c r="F42" s="33">
        <v>6.5</v>
      </c>
      <c r="G42" s="33">
        <f t="shared" si="0"/>
        <v>7.55</v>
      </c>
      <c r="H42" s="32" t="str">
        <f t="shared" si="1"/>
        <v>B</v>
      </c>
      <c r="I42" s="31"/>
    </row>
    <row r="43" spans="1:9" ht="16.5" x14ac:dyDescent="0.25">
      <c r="A43" s="17">
        <v>29</v>
      </c>
      <c r="B43" s="35" t="s">
        <v>169</v>
      </c>
      <c r="C43" s="35" t="s">
        <v>170</v>
      </c>
      <c r="D43" s="35" t="s">
        <v>78</v>
      </c>
      <c r="E43" s="34"/>
      <c r="F43" s="33"/>
      <c r="G43" s="33">
        <f t="shared" si="0"/>
        <v>0</v>
      </c>
      <c r="H43" s="32" t="str">
        <f t="shared" si="1"/>
        <v>F</v>
      </c>
      <c r="I43" s="31"/>
    </row>
    <row r="44" spans="1:9" ht="16.5" x14ac:dyDescent="0.25">
      <c r="A44" s="17">
        <v>30</v>
      </c>
      <c r="B44" s="35" t="s">
        <v>171</v>
      </c>
      <c r="C44" s="35" t="s">
        <v>172</v>
      </c>
      <c r="D44" s="35" t="s">
        <v>61</v>
      </c>
      <c r="E44" s="34">
        <v>10</v>
      </c>
      <c r="F44" s="33">
        <v>7</v>
      </c>
      <c r="G44" s="33">
        <f t="shared" si="0"/>
        <v>7.8999999999999995</v>
      </c>
      <c r="H44" s="32" t="str">
        <f t="shared" si="1"/>
        <v>B</v>
      </c>
      <c r="I44" s="31"/>
    </row>
    <row r="45" spans="1:9" ht="16.5" x14ac:dyDescent="0.25">
      <c r="A45" s="17">
        <v>31</v>
      </c>
      <c r="B45" s="35" t="s">
        <v>173</v>
      </c>
      <c r="C45" s="35" t="s">
        <v>174</v>
      </c>
      <c r="D45" s="35" t="s">
        <v>62</v>
      </c>
      <c r="E45" s="34">
        <v>7.5</v>
      </c>
      <c r="F45" s="33">
        <v>4.5</v>
      </c>
      <c r="G45" s="33">
        <f t="shared" si="0"/>
        <v>5.4</v>
      </c>
      <c r="H45" s="32" t="str">
        <f t="shared" si="1"/>
        <v>D+</v>
      </c>
      <c r="I45" s="31"/>
    </row>
    <row r="46" spans="1:9" ht="16.5" x14ac:dyDescent="0.25">
      <c r="A46" s="17">
        <v>32</v>
      </c>
      <c r="B46" s="35" t="s">
        <v>175</v>
      </c>
      <c r="C46" s="35" t="s">
        <v>176</v>
      </c>
      <c r="D46" s="35" t="s">
        <v>36</v>
      </c>
      <c r="E46" s="34">
        <v>7.5</v>
      </c>
      <c r="F46" s="33">
        <v>7</v>
      </c>
      <c r="G46" s="33">
        <f t="shared" si="0"/>
        <v>7.1499999999999995</v>
      </c>
      <c r="H46" s="32" t="str">
        <f t="shared" si="1"/>
        <v>B</v>
      </c>
      <c r="I46" s="31"/>
    </row>
    <row r="47" spans="1:9" ht="16.5" x14ac:dyDescent="0.25">
      <c r="A47" s="17">
        <v>33</v>
      </c>
      <c r="B47" s="35" t="s">
        <v>177</v>
      </c>
      <c r="C47" s="35" t="s">
        <v>178</v>
      </c>
      <c r="D47" s="35" t="s">
        <v>36</v>
      </c>
      <c r="E47" s="34">
        <v>7.5</v>
      </c>
      <c r="F47" s="33">
        <v>6</v>
      </c>
      <c r="G47" s="33">
        <f t="shared" si="0"/>
        <v>6.4499999999999993</v>
      </c>
      <c r="H47" s="32" t="str">
        <f t="shared" si="1"/>
        <v>C+</v>
      </c>
      <c r="I47" s="31"/>
    </row>
    <row r="48" spans="1:9" ht="16.5" x14ac:dyDescent="0.25">
      <c r="A48" s="17">
        <v>34</v>
      </c>
      <c r="B48" s="35" t="s">
        <v>179</v>
      </c>
      <c r="C48" s="35" t="s">
        <v>180</v>
      </c>
      <c r="D48" s="35" t="s">
        <v>72</v>
      </c>
      <c r="E48" s="34">
        <v>10</v>
      </c>
      <c r="F48" s="33">
        <v>7</v>
      </c>
      <c r="G48" s="33">
        <f t="shared" si="0"/>
        <v>7.8999999999999995</v>
      </c>
      <c r="H48" s="32" t="str">
        <f t="shared" si="1"/>
        <v>B</v>
      </c>
      <c r="I48" s="31"/>
    </row>
    <row r="49" spans="1:9" ht="16.5" x14ac:dyDescent="0.25">
      <c r="A49" s="17">
        <v>35</v>
      </c>
      <c r="B49" s="35" t="s">
        <v>181</v>
      </c>
      <c r="C49" s="35" t="s">
        <v>182</v>
      </c>
      <c r="D49" s="35" t="s">
        <v>73</v>
      </c>
      <c r="E49" s="34">
        <v>8.5</v>
      </c>
      <c r="F49" s="33">
        <v>7</v>
      </c>
      <c r="G49" s="33">
        <f t="shared" si="0"/>
        <v>7.4499999999999993</v>
      </c>
      <c r="H49" s="32" t="str">
        <f t="shared" si="1"/>
        <v>B</v>
      </c>
      <c r="I49" s="31"/>
    </row>
    <row r="50" spans="1:9" ht="16.5" x14ac:dyDescent="0.25">
      <c r="A50" s="17">
        <v>36</v>
      </c>
      <c r="B50" s="35" t="s">
        <v>183</v>
      </c>
      <c r="C50" s="35" t="s">
        <v>184</v>
      </c>
      <c r="D50" s="35" t="s">
        <v>102</v>
      </c>
      <c r="E50" s="34">
        <v>8.5</v>
      </c>
      <c r="F50" s="33">
        <v>4.5</v>
      </c>
      <c r="G50" s="33">
        <f t="shared" si="0"/>
        <v>5.6999999999999993</v>
      </c>
      <c r="H50" s="32" t="str">
        <f t="shared" si="1"/>
        <v>C</v>
      </c>
      <c r="I50" s="31"/>
    </row>
    <row r="51" spans="1:9" ht="15.75" x14ac:dyDescent="0.25">
      <c r="A51" s="1"/>
      <c r="B51" s="23"/>
      <c r="C51" s="1"/>
      <c r="D51" s="1"/>
      <c r="E51" s="1"/>
      <c r="F51" s="1"/>
      <c r="G51" s="1"/>
      <c r="H51" s="1"/>
      <c r="I51" s="1"/>
    </row>
    <row r="52" spans="1:9" ht="15.75" x14ac:dyDescent="0.25">
      <c r="A52" s="30" t="str">
        <f>"Cộng danh sách gồm "</f>
        <v xml:space="preserve">Cộng danh sách gồm </v>
      </c>
      <c r="B52" s="30"/>
      <c r="C52" s="30"/>
      <c r="D52" s="10">
        <f>COUNTA(H15:H50)</f>
        <v>36</v>
      </c>
      <c r="E52" s="11">
        <v>1</v>
      </c>
      <c r="F52" s="29"/>
      <c r="G52" s="1"/>
      <c r="H52" s="1"/>
      <c r="I52" s="1"/>
    </row>
    <row r="53" spans="1:9" ht="15.75" x14ac:dyDescent="0.25">
      <c r="A53" s="42" t="s">
        <v>20</v>
      </c>
      <c r="B53" s="42"/>
      <c r="C53" s="42"/>
      <c r="D53" s="13">
        <f>COUNTIF(G15:G50,"&gt;=5")</f>
        <v>28</v>
      </c>
      <c r="E53" s="14">
        <f>D53/D52</f>
        <v>0.77777777777777779</v>
      </c>
      <c r="F53" s="28"/>
      <c r="G53" s="1"/>
      <c r="H53" s="1"/>
      <c r="I53" s="1"/>
    </row>
    <row r="54" spans="1:9" ht="15.75" x14ac:dyDescent="0.25">
      <c r="A54" s="42" t="s">
        <v>21</v>
      </c>
      <c r="B54" s="42"/>
      <c r="C54" s="42"/>
      <c r="D54" s="13">
        <f>COUNTIF(G15:G50,"&lt;5")</f>
        <v>8</v>
      </c>
      <c r="E54" s="14">
        <f>D54/D52</f>
        <v>0.22222222222222221</v>
      </c>
      <c r="F54" s="28"/>
      <c r="G54" s="1"/>
      <c r="H54" s="1"/>
      <c r="I54" s="1"/>
    </row>
    <row r="55" spans="1:9" ht="15.75" x14ac:dyDescent="0.25">
      <c r="A55" s="16"/>
      <c r="B55" s="16"/>
      <c r="C55" s="4"/>
      <c r="D55" s="16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36" t="str">
        <f ca="1">"TP. Hồ Chí Minh, ngày "&amp;  DAY(NOW())&amp;" tháng " &amp;MONTH(NOW())&amp;" năm "&amp;YEAR(NOW())</f>
        <v>TP. Hồ Chí Minh, ngày 30 tháng 5 năm 2019</v>
      </c>
      <c r="F56" s="36"/>
      <c r="G56" s="36"/>
      <c r="H56" s="36"/>
      <c r="I56" s="36"/>
    </row>
    <row r="57" spans="1:9" ht="15.75" x14ac:dyDescent="0.25">
      <c r="A57" s="54" t="s">
        <v>22</v>
      </c>
      <c r="B57" s="54"/>
      <c r="C57" s="54"/>
      <c r="D57" s="1"/>
      <c r="E57" s="54" t="s">
        <v>23</v>
      </c>
      <c r="F57" s="54"/>
      <c r="G57" s="54"/>
      <c r="H57" s="54"/>
      <c r="I57" s="54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61" spans="1:9" x14ac:dyDescent="0.25">
      <c r="F61" s="52" t="s">
        <v>419</v>
      </c>
      <c r="G61" s="52"/>
      <c r="H61" s="52"/>
    </row>
  </sheetData>
  <protectedRanges>
    <protectedRange sqref="A58:I58" name="Range5"/>
    <protectedRange sqref="I15:I50" name="Range4"/>
    <protectedRange sqref="B15:F50" name="Range3"/>
    <protectedRange sqref="C8:C10 G8:G9" name="Range2"/>
    <protectedRange sqref="A4" name="Range1"/>
    <protectedRange sqref="E13:F13" name="Range6"/>
  </protectedRanges>
  <mergeCells count="27">
    <mergeCell ref="C14:D14"/>
    <mergeCell ref="A53:C53"/>
    <mergeCell ref="A54:C54"/>
    <mergeCell ref="E56:I56"/>
    <mergeCell ref="F61:H61"/>
    <mergeCell ref="A57:C57"/>
    <mergeCell ref="E57:I57"/>
    <mergeCell ref="G12:H12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4:D4"/>
    <mergeCell ref="A1:D1"/>
    <mergeCell ref="E1:I1"/>
    <mergeCell ref="A2:D2"/>
    <mergeCell ref="E2:I2"/>
    <mergeCell ref="A3:D3"/>
  </mergeCells>
  <conditionalFormatting sqref="H15:H50">
    <cfRule type="cellIs" dxfId="3" priority="2" stopIfTrue="1" operator="equal">
      <formula>"F"</formula>
    </cfRule>
  </conditionalFormatting>
  <conditionalFormatting sqref="G15:G50">
    <cfRule type="expression" dxfId="2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Layout" topLeftCell="A50" zoomScaleNormal="100" workbookViewId="0">
      <selection activeCell="E58" sqref="E58:H58"/>
    </sheetView>
  </sheetViews>
  <sheetFormatPr defaultRowHeight="15" x14ac:dyDescent="0.25"/>
  <cols>
    <col min="2" max="2" width="14.7109375" customWidth="1"/>
    <col min="3" max="3" width="23.85546875" customWidth="1"/>
    <col min="9" max="9" width="13.570312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92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6" t="s">
        <v>5</v>
      </c>
      <c r="B6" s="56"/>
      <c r="C6" s="56"/>
      <c r="D6" s="56"/>
      <c r="E6" s="56"/>
      <c r="F6" s="56"/>
      <c r="G6" s="56"/>
      <c r="H6" s="56"/>
      <c r="I6" s="56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43" t="s">
        <v>6</v>
      </c>
      <c r="B8" s="43"/>
      <c r="C8" s="43" t="s">
        <v>416</v>
      </c>
      <c r="D8" s="43"/>
      <c r="E8" s="43" t="s">
        <v>7</v>
      </c>
      <c r="F8" s="43"/>
      <c r="G8" s="1">
        <v>2</v>
      </c>
      <c r="H8" s="1"/>
      <c r="I8" s="1"/>
    </row>
    <row r="9" spans="1:9" ht="15.75" x14ac:dyDescent="0.25">
      <c r="A9" s="43" t="s">
        <v>8</v>
      </c>
      <c r="B9" s="43"/>
      <c r="C9" s="43" t="s">
        <v>415</v>
      </c>
      <c r="D9" s="43"/>
      <c r="E9" s="43" t="s">
        <v>9</v>
      </c>
      <c r="F9" s="43"/>
      <c r="G9" s="1" t="s">
        <v>418</v>
      </c>
      <c r="H9" s="1"/>
      <c r="I9" s="1"/>
    </row>
    <row r="10" spans="1:9" ht="15.75" x14ac:dyDescent="0.25">
      <c r="A10" s="43" t="s">
        <v>10</v>
      </c>
      <c r="B10" s="43"/>
      <c r="C10" s="43" t="s">
        <v>417</v>
      </c>
      <c r="D10" s="43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4" t="s">
        <v>11</v>
      </c>
      <c r="B12" s="46" t="s">
        <v>12</v>
      </c>
      <c r="C12" s="48" t="s">
        <v>13</v>
      </c>
      <c r="D12" s="49"/>
      <c r="E12" s="5" t="s">
        <v>14</v>
      </c>
      <c r="F12" s="5" t="s">
        <v>15</v>
      </c>
      <c r="G12" s="37" t="s">
        <v>16</v>
      </c>
      <c r="H12" s="38"/>
      <c r="I12" s="39" t="s">
        <v>17</v>
      </c>
    </row>
    <row r="13" spans="1:9" ht="15.75" x14ac:dyDescent="0.25">
      <c r="A13" s="45"/>
      <c r="B13" s="47"/>
      <c r="C13" s="50"/>
      <c r="D13" s="51"/>
      <c r="E13" s="6">
        <v>0.3</v>
      </c>
      <c r="F13" s="6">
        <v>0.7</v>
      </c>
      <c r="G13" s="27" t="s">
        <v>18</v>
      </c>
      <c r="H13" s="27" t="s">
        <v>19</v>
      </c>
      <c r="I13" s="40"/>
    </row>
    <row r="14" spans="1:9" ht="15.75" x14ac:dyDescent="0.25">
      <c r="A14" s="25">
        <v>1</v>
      </c>
      <c r="B14" s="25">
        <v>2</v>
      </c>
      <c r="C14" s="41">
        <v>3</v>
      </c>
      <c r="D14" s="41"/>
      <c r="E14" s="25">
        <v>4</v>
      </c>
      <c r="F14" s="25">
        <v>5</v>
      </c>
      <c r="G14" s="25">
        <v>6</v>
      </c>
      <c r="H14" s="25">
        <v>7</v>
      </c>
      <c r="I14" s="27">
        <v>8</v>
      </c>
    </row>
    <row r="15" spans="1:9" ht="16.5" x14ac:dyDescent="0.25">
      <c r="A15" s="17">
        <v>1</v>
      </c>
      <c r="B15" s="35" t="s">
        <v>186</v>
      </c>
      <c r="C15" s="35" t="s">
        <v>187</v>
      </c>
      <c r="D15" s="35" t="s">
        <v>26</v>
      </c>
      <c r="E15" s="34">
        <v>9.5</v>
      </c>
      <c r="F15" s="33">
        <v>6.5</v>
      </c>
      <c r="G15" s="33">
        <f>E15*$E$13+F15*$F$13</f>
        <v>7.4</v>
      </c>
      <c r="H15" s="32" t="str">
        <f>IF(G15&lt;4,"F",IF(G15&lt;=4.9,"D",IF(G15&lt;=5.4,"D+",IF(G15&lt;=5.9,"C",IF(G15&lt;=6.9,"C+",IF(G15&lt;=7.9,"B",IF(G15&lt;=8.4,"B+","A")))))))</f>
        <v>B</v>
      </c>
      <c r="I15" s="31"/>
    </row>
    <row r="16" spans="1:9" ht="16.5" x14ac:dyDescent="0.25">
      <c r="A16" s="17">
        <v>2</v>
      </c>
      <c r="B16" s="35" t="s">
        <v>188</v>
      </c>
      <c r="C16" s="35" t="s">
        <v>189</v>
      </c>
      <c r="D16" s="35" t="s">
        <v>55</v>
      </c>
      <c r="E16" s="34">
        <v>8</v>
      </c>
      <c r="F16" s="33">
        <v>6</v>
      </c>
      <c r="G16" s="33">
        <f t="shared" ref="G16:G47" si="0">E16*$E$13+F16*$F$13</f>
        <v>6.6</v>
      </c>
      <c r="H16" s="32" t="str">
        <f t="shared" ref="H16:H47" si="1">IF(G16&lt;4,"F",IF(G16&lt;=4.9,"D",IF(G16&lt;=5.4,"D+",IF(G16&lt;=5.9,"C",IF(G16&lt;=6.9,"C+",IF(G16&lt;=7.9,"B",IF(G16&lt;=8.4,"B+","A")))))))</f>
        <v>C+</v>
      </c>
      <c r="I16" s="31"/>
    </row>
    <row r="17" spans="1:9" ht="16.5" x14ac:dyDescent="0.25">
      <c r="A17" s="17">
        <v>3</v>
      </c>
      <c r="B17" s="35" t="s">
        <v>190</v>
      </c>
      <c r="C17" s="35" t="s">
        <v>191</v>
      </c>
      <c r="D17" s="35" t="s">
        <v>126</v>
      </c>
      <c r="E17" s="34">
        <v>7</v>
      </c>
      <c r="F17" s="33">
        <v>6</v>
      </c>
      <c r="G17" s="33">
        <f t="shared" si="0"/>
        <v>6.2999999999999989</v>
      </c>
      <c r="H17" s="32" t="str">
        <f t="shared" si="1"/>
        <v>C+</v>
      </c>
      <c r="I17" s="31"/>
    </row>
    <row r="18" spans="1:9" ht="16.5" x14ac:dyDescent="0.25">
      <c r="A18" s="17">
        <v>4</v>
      </c>
      <c r="B18" s="35" t="s">
        <v>192</v>
      </c>
      <c r="C18" s="35" t="s">
        <v>193</v>
      </c>
      <c r="D18" s="35" t="s">
        <v>194</v>
      </c>
      <c r="E18" s="34">
        <v>8</v>
      </c>
      <c r="F18" s="33">
        <v>8</v>
      </c>
      <c r="G18" s="33">
        <f t="shared" si="0"/>
        <v>8</v>
      </c>
      <c r="H18" s="32" t="str">
        <f t="shared" si="1"/>
        <v>B+</v>
      </c>
      <c r="I18" s="31"/>
    </row>
    <row r="19" spans="1:9" ht="16.5" x14ac:dyDescent="0.25">
      <c r="A19" s="17">
        <v>5</v>
      </c>
      <c r="B19" s="35" t="s">
        <v>195</v>
      </c>
      <c r="C19" s="35" t="s">
        <v>196</v>
      </c>
      <c r="D19" s="35" t="s">
        <v>27</v>
      </c>
      <c r="E19" s="34">
        <v>9.5</v>
      </c>
      <c r="F19" s="33">
        <v>6</v>
      </c>
      <c r="G19" s="33">
        <f t="shared" si="0"/>
        <v>7.0499999999999989</v>
      </c>
      <c r="H19" s="32" t="str">
        <f t="shared" si="1"/>
        <v>B</v>
      </c>
      <c r="I19" s="31"/>
    </row>
    <row r="20" spans="1:9" ht="16.5" x14ac:dyDescent="0.25">
      <c r="A20" s="17">
        <v>6</v>
      </c>
      <c r="B20" s="35" t="s">
        <v>197</v>
      </c>
      <c r="C20" s="35" t="s">
        <v>198</v>
      </c>
      <c r="D20" s="35" t="s">
        <v>153</v>
      </c>
      <c r="E20" s="34">
        <v>10</v>
      </c>
      <c r="F20" s="33">
        <v>8</v>
      </c>
      <c r="G20" s="33">
        <f t="shared" si="0"/>
        <v>8.6</v>
      </c>
      <c r="H20" s="32" t="str">
        <f t="shared" si="1"/>
        <v>A</v>
      </c>
      <c r="I20" s="31"/>
    </row>
    <row r="21" spans="1:9" ht="16.5" x14ac:dyDescent="0.25">
      <c r="A21" s="17">
        <v>7</v>
      </c>
      <c r="B21" s="35" t="s">
        <v>199</v>
      </c>
      <c r="C21" s="35" t="s">
        <v>77</v>
      </c>
      <c r="D21" s="35" t="s">
        <v>29</v>
      </c>
      <c r="E21" s="34">
        <v>9.5</v>
      </c>
      <c r="F21" s="33">
        <v>7</v>
      </c>
      <c r="G21" s="33">
        <f t="shared" si="0"/>
        <v>7.75</v>
      </c>
      <c r="H21" s="32" t="str">
        <f t="shared" si="1"/>
        <v>B</v>
      </c>
      <c r="I21" s="31"/>
    </row>
    <row r="22" spans="1:9" ht="16.5" x14ac:dyDescent="0.25">
      <c r="A22" s="17">
        <v>8</v>
      </c>
      <c r="B22" s="35" t="s">
        <v>200</v>
      </c>
      <c r="C22" s="35" t="s">
        <v>201</v>
      </c>
      <c r="D22" s="35" t="s">
        <v>45</v>
      </c>
      <c r="E22" s="34">
        <v>7</v>
      </c>
      <c r="F22" s="33">
        <v>6</v>
      </c>
      <c r="G22" s="33">
        <f t="shared" si="0"/>
        <v>6.2999999999999989</v>
      </c>
      <c r="H22" s="32" t="str">
        <f t="shared" si="1"/>
        <v>C+</v>
      </c>
      <c r="I22" s="31"/>
    </row>
    <row r="23" spans="1:9" ht="16.5" x14ac:dyDescent="0.25">
      <c r="A23" s="17">
        <v>9</v>
      </c>
      <c r="B23" s="35" t="s">
        <v>202</v>
      </c>
      <c r="C23" s="35" t="s">
        <v>203</v>
      </c>
      <c r="D23" s="35" t="s">
        <v>59</v>
      </c>
      <c r="E23" s="34">
        <v>7.5</v>
      </c>
      <c r="F23" s="33">
        <v>7</v>
      </c>
      <c r="G23" s="33">
        <f t="shared" si="0"/>
        <v>7.1499999999999995</v>
      </c>
      <c r="H23" s="32" t="str">
        <f t="shared" si="1"/>
        <v>B</v>
      </c>
      <c r="I23" s="31"/>
    </row>
    <row r="24" spans="1:9" ht="16.5" x14ac:dyDescent="0.25">
      <c r="A24" s="17">
        <v>10</v>
      </c>
      <c r="B24" s="35" t="s">
        <v>204</v>
      </c>
      <c r="C24" s="35" t="s">
        <v>205</v>
      </c>
      <c r="D24" s="35" t="s">
        <v>69</v>
      </c>
      <c r="E24" s="34">
        <v>7</v>
      </c>
      <c r="F24" s="33">
        <v>7</v>
      </c>
      <c r="G24" s="33">
        <f t="shared" si="0"/>
        <v>7</v>
      </c>
      <c r="H24" s="32" t="str">
        <f t="shared" si="1"/>
        <v>B</v>
      </c>
      <c r="I24" s="31"/>
    </row>
    <row r="25" spans="1:9" ht="16.5" x14ac:dyDescent="0.25">
      <c r="A25" s="17">
        <v>11</v>
      </c>
      <c r="B25" s="35" t="s">
        <v>206</v>
      </c>
      <c r="C25" s="35" t="s">
        <v>207</v>
      </c>
      <c r="D25" s="35" t="s">
        <v>69</v>
      </c>
      <c r="E25" s="34">
        <v>7.5</v>
      </c>
      <c r="F25" s="33">
        <v>7</v>
      </c>
      <c r="G25" s="33">
        <f t="shared" si="0"/>
        <v>7.1499999999999995</v>
      </c>
      <c r="H25" s="32" t="str">
        <f t="shared" si="1"/>
        <v>B</v>
      </c>
      <c r="I25" s="31"/>
    </row>
    <row r="26" spans="1:9" ht="16.5" x14ac:dyDescent="0.25">
      <c r="A26" s="17">
        <v>12</v>
      </c>
      <c r="B26" s="35" t="s">
        <v>208</v>
      </c>
      <c r="C26" s="35" t="s">
        <v>209</v>
      </c>
      <c r="D26" s="35" t="s">
        <v>31</v>
      </c>
      <c r="E26" s="34">
        <v>7</v>
      </c>
      <c r="F26" s="33">
        <v>6</v>
      </c>
      <c r="G26" s="33">
        <f t="shared" si="0"/>
        <v>6.2999999999999989</v>
      </c>
      <c r="H26" s="32" t="str">
        <f t="shared" si="1"/>
        <v>C+</v>
      </c>
      <c r="I26" s="31"/>
    </row>
    <row r="27" spans="1:9" ht="16.5" x14ac:dyDescent="0.25">
      <c r="A27" s="17">
        <v>13</v>
      </c>
      <c r="B27" s="35" t="s">
        <v>210</v>
      </c>
      <c r="C27" s="35" t="s">
        <v>211</v>
      </c>
      <c r="D27" s="35" t="s">
        <v>78</v>
      </c>
      <c r="E27" s="34">
        <v>9.5</v>
      </c>
      <c r="F27" s="33">
        <v>5.5</v>
      </c>
      <c r="G27" s="33">
        <f t="shared" si="0"/>
        <v>6.6999999999999993</v>
      </c>
      <c r="H27" s="32" t="str">
        <f t="shared" si="1"/>
        <v>C+</v>
      </c>
      <c r="I27" s="31"/>
    </row>
    <row r="28" spans="1:9" ht="16.5" x14ac:dyDescent="0.25">
      <c r="A28" s="17">
        <v>14</v>
      </c>
      <c r="B28" s="35" t="s">
        <v>212</v>
      </c>
      <c r="C28" s="35" t="s">
        <v>213</v>
      </c>
      <c r="D28" s="35" t="s">
        <v>214</v>
      </c>
      <c r="E28" s="34">
        <v>10</v>
      </c>
      <c r="F28" s="33">
        <v>5.5</v>
      </c>
      <c r="G28" s="33">
        <f t="shared" si="0"/>
        <v>6.85</v>
      </c>
      <c r="H28" s="32" t="str">
        <f t="shared" si="1"/>
        <v>C+</v>
      </c>
      <c r="I28" s="31"/>
    </row>
    <row r="29" spans="1:9" ht="16.5" x14ac:dyDescent="0.25">
      <c r="A29" s="17">
        <v>15</v>
      </c>
      <c r="B29" s="35" t="s">
        <v>215</v>
      </c>
      <c r="C29" s="35" t="s">
        <v>216</v>
      </c>
      <c r="D29" s="35" t="s">
        <v>48</v>
      </c>
      <c r="E29" s="34">
        <v>7</v>
      </c>
      <c r="F29" s="33">
        <v>6</v>
      </c>
      <c r="G29" s="33">
        <f t="shared" si="0"/>
        <v>6.2999999999999989</v>
      </c>
      <c r="H29" s="32" t="str">
        <f t="shared" si="1"/>
        <v>C+</v>
      </c>
      <c r="I29" s="31"/>
    </row>
    <row r="30" spans="1:9" ht="16.5" x14ac:dyDescent="0.25">
      <c r="A30" s="17">
        <v>16</v>
      </c>
      <c r="B30" s="35" t="s">
        <v>217</v>
      </c>
      <c r="C30" s="35" t="s">
        <v>218</v>
      </c>
      <c r="D30" s="35" t="s">
        <v>48</v>
      </c>
      <c r="E30" s="34">
        <v>9.5</v>
      </c>
      <c r="F30" s="33">
        <v>7.5</v>
      </c>
      <c r="G30" s="33">
        <f t="shared" si="0"/>
        <v>8.1</v>
      </c>
      <c r="H30" s="32" t="str">
        <f t="shared" si="1"/>
        <v>B+</v>
      </c>
      <c r="I30" s="31"/>
    </row>
    <row r="31" spans="1:9" ht="16.5" x14ac:dyDescent="0.25">
      <c r="A31" s="17">
        <v>17</v>
      </c>
      <c r="B31" s="35" t="s">
        <v>219</v>
      </c>
      <c r="C31" s="35" t="s">
        <v>220</v>
      </c>
      <c r="D31" s="35" t="s">
        <v>83</v>
      </c>
      <c r="E31" s="34">
        <v>7</v>
      </c>
      <c r="F31" s="33">
        <v>7</v>
      </c>
      <c r="G31" s="33">
        <f t="shared" si="0"/>
        <v>7</v>
      </c>
      <c r="H31" s="32" t="str">
        <f t="shared" si="1"/>
        <v>B</v>
      </c>
      <c r="I31" s="31"/>
    </row>
    <row r="32" spans="1:9" ht="16.5" x14ac:dyDescent="0.25">
      <c r="A32" s="17">
        <v>18</v>
      </c>
      <c r="B32" s="35" t="s">
        <v>221</v>
      </c>
      <c r="C32" s="35" t="s">
        <v>47</v>
      </c>
      <c r="D32" s="35" t="s">
        <v>85</v>
      </c>
      <c r="E32" s="34">
        <v>8</v>
      </c>
      <c r="F32" s="33">
        <v>7</v>
      </c>
      <c r="G32" s="33">
        <f t="shared" si="0"/>
        <v>7.2999999999999989</v>
      </c>
      <c r="H32" s="32" t="str">
        <f t="shared" si="1"/>
        <v>B</v>
      </c>
      <c r="I32" s="31"/>
    </row>
    <row r="33" spans="1:9" ht="16.5" x14ac:dyDescent="0.25">
      <c r="A33" s="17">
        <v>19</v>
      </c>
      <c r="B33" s="35" t="s">
        <v>222</v>
      </c>
      <c r="C33" s="35" t="s">
        <v>223</v>
      </c>
      <c r="D33" s="35" t="s">
        <v>224</v>
      </c>
      <c r="E33" s="34">
        <v>10</v>
      </c>
      <c r="F33" s="33">
        <v>8</v>
      </c>
      <c r="G33" s="33">
        <f t="shared" si="0"/>
        <v>8.6</v>
      </c>
      <c r="H33" s="32" t="str">
        <f t="shared" si="1"/>
        <v>A</v>
      </c>
      <c r="I33" s="31"/>
    </row>
    <row r="34" spans="1:9" ht="16.5" x14ac:dyDescent="0.25">
      <c r="A34" s="17">
        <v>20</v>
      </c>
      <c r="B34" s="35" t="s">
        <v>225</v>
      </c>
      <c r="C34" s="35" t="s">
        <v>226</v>
      </c>
      <c r="D34" s="35" t="s">
        <v>34</v>
      </c>
      <c r="E34" s="34">
        <v>8.5</v>
      </c>
      <c r="F34" s="33">
        <v>7</v>
      </c>
      <c r="G34" s="33">
        <f t="shared" si="0"/>
        <v>7.4499999999999993</v>
      </c>
      <c r="H34" s="32" t="str">
        <f t="shared" si="1"/>
        <v>B</v>
      </c>
      <c r="I34" s="31"/>
    </row>
    <row r="35" spans="1:9" ht="16.5" x14ac:dyDescent="0.25">
      <c r="A35" s="17">
        <v>21</v>
      </c>
      <c r="B35" s="35" t="s">
        <v>227</v>
      </c>
      <c r="C35" s="35" t="s">
        <v>228</v>
      </c>
      <c r="D35" s="35" t="s">
        <v>229</v>
      </c>
      <c r="E35" s="34">
        <v>9.5</v>
      </c>
      <c r="F35" s="33">
        <v>5.5</v>
      </c>
      <c r="G35" s="33">
        <f t="shared" si="0"/>
        <v>6.6999999999999993</v>
      </c>
      <c r="H35" s="32" t="str">
        <f t="shared" si="1"/>
        <v>C+</v>
      </c>
      <c r="I35" s="31"/>
    </row>
    <row r="36" spans="1:9" ht="16.5" x14ac:dyDescent="0.25">
      <c r="A36" s="17">
        <v>22</v>
      </c>
      <c r="B36" s="35" t="s">
        <v>230</v>
      </c>
      <c r="C36" s="35" t="s">
        <v>231</v>
      </c>
      <c r="D36" s="35" t="s">
        <v>63</v>
      </c>
      <c r="E36" s="34">
        <v>7</v>
      </c>
      <c r="F36" s="33">
        <v>6</v>
      </c>
      <c r="G36" s="33">
        <f t="shared" si="0"/>
        <v>6.2999999999999989</v>
      </c>
      <c r="H36" s="32" t="str">
        <f t="shared" si="1"/>
        <v>C+</v>
      </c>
      <c r="I36" s="31"/>
    </row>
    <row r="37" spans="1:9" ht="16.5" x14ac:dyDescent="0.25">
      <c r="A37" s="17">
        <v>23</v>
      </c>
      <c r="B37" s="35" t="s">
        <v>232</v>
      </c>
      <c r="C37" s="35" t="s">
        <v>41</v>
      </c>
      <c r="D37" s="35" t="s">
        <v>233</v>
      </c>
      <c r="E37" s="34">
        <v>10</v>
      </c>
      <c r="F37" s="33">
        <v>6.5</v>
      </c>
      <c r="G37" s="33">
        <f t="shared" si="0"/>
        <v>7.55</v>
      </c>
      <c r="H37" s="32" t="str">
        <f t="shared" si="1"/>
        <v>B</v>
      </c>
      <c r="I37" s="31"/>
    </row>
    <row r="38" spans="1:9" ht="16.5" x14ac:dyDescent="0.25">
      <c r="A38" s="17">
        <v>24</v>
      </c>
      <c r="B38" s="35" t="s">
        <v>234</v>
      </c>
      <c r="C38" s="35" t="s">
        <v>235</v>
      </c>
      <c r="D38" s="35" t="s">
        <v>36</v>
      </c>
      <c r="E38" s="34">
        <v>8</v>
      </c>
      <c r="F38" s="33">
        <v>6.5</v>
      </c>
      <c r="G38" s="33">
        <f t="shared" si="0"/>
        <v>6.9499999999999993</v>
      </c>
      <c r="H38" s="32" t="str">
        <f t="shared" si="1"/>
        <v>B</v>
      </c>
      <c r="I38" s="31"/>
    </row>
    <row r="39" spans="1:9" ht="16.5" x14ac:dyDescent="0.25">
      <c r="A39" s="17">
        <v>25</v>
      </c>
      <c r="B39" s="35" t="s">
        <v>236</v>
      </c>
      <c r="C39" s="35" t="s">
        <v>51</v>
      </c>
      <c r="D39" s="35" t="s">
        <v>101</v>
      </c>
      <c r="E39" s="34">
        <v>7.5</v>
      </c>
      <c r="F39" s="33">
        <v>5.5</v>
      </c>
      <c r="G39" s="33">
        <f t="shared" si="0"/>
        <v>6.1</v>
      </c>
      <c r="H39" s="32" t="str">
        <f t="shared" si="1"/>
        <v>C+</v>
      </c>
      <c r="I39" s="31"/>
    </row>
    <row r="40" spans="1:9" ht="16.5" x14ac:dyDescent="0.25">
      <c r="A40" s="17">
        <v>26</v>
      </c>
      <c r="B40" s="35" t="s">
        <v>237</v>
      </c>
      <c r="C40" s="35" t="s">
        <v>41</v>
      </c>
      <c r="D40" s="35" t="s">
        <v>72</v>
      </c>
      <c r="E40" s="34">
        <v>10</v>
      </c>
      <c r="F40" s="33">
        <v>6.5</v>
      </c>
      <c r="G40" s="33">
        <f t="shared" si="0"/>
        <v>7.55</v>
      </c>
      <c r="H40" s="32" t="str">
        <f t="shared" si="1"/>
        <v>B</v>
      </c>
      <c r="I40" s="31"/>
    </row>
    <row r="41" spans="1:9" ht="16.5" x14ac:dyDescent="0.25">
      <c r="A41" s="17">
        <v>27</v>
      </c>
      <c r="B41" s="35" t="s">
        <v>238</v>
      </c>
      <c r="C41" s="35" t="s">
        <v>239</v>
      </c>
      <c r="D41" s="35" t="s">
        <v>98</v>
      </c>
      <c r="E41" s="34">
        <v>7.5</v>
      </c>
      <c r="F41" s="33">
        <v>6</v>
      </c>
      <c r="G41" s="33">
        <f t="shared" si="0"/>
        <v>6.4499999999999993</v>
      </c>
      <c r="H41" s="32" t="str">
        <f t="shared" si="1"/>
        <v>C+</v>
      </c>
      <c r="I41" s="31"/>
    </row>
    <row r="42" spans="1:9" ht="16.5" x14ac:dyDescent="0.25">
      <c r="A42" s="17">
        <v>28</v>
      </c>
      <c r="B42" s="35" t="s">
        <v>240</v>
      </c>
      <c r="C42" s="35" t="s">
        <v>77</v>
      </c>
      <c r="D42" s="35" t="s">
        <v>37</v>
      </c>
      <c r="E42" s="34">
        <v>7</v>
      </c>
      <c r="F42" s="33">
        <v>7.5</v>
      </c>
      <c r="G42" s="33">
        <f t="shared" si="0"/>
        <v>7.35</v>
      </c>
      <c r="H42" s="32" t="str">
        <f t="shared" si="1"/>
        <v>B</v>
      </c>
      <c r="I42" s="31"/>
    </row>
    <row r="43" spans="1:9" ht="16.5" x14ac:dyDescent="0.25">
      <c r="A43" s="17">
        <v>29</v>
      </c>
      <c r="B43" s="35" t="s">
        <v>241</v>
      </c>
      <c r="C43" s="35" t="s">
        <v>242</v>
      </c>
      <c r="D43" s="35" t="s">
        <v>38</v>
      </c>
      <c r="E43" s="34">
        <v>8</v>
      </c>
      <c r="F43" s="33"/>
      <c r="G43" s="33">
        <f t="shared" si="0"/>
        <v>2.4</v>
      </c>
      <c r="H43" s="32" t="str">
        <f t="shared" si="1"/>
        <v>F</v>
      </c>
      <c r="I43" s="31"/>
    </row>
    <row r="44" spans="1:9" ht="16.5" x14ac:dyDescent="0.25">
      <c r="A44" s="17">
        <v>30</v>
      </c>
      <c r="B44" s="35" t="s">
        <v>243</v>
      </c>
      <c r="C44" s="35" t="s">
        <v>244</v>
      </c>
      <c r="D44" s="35" t="s">
        <v>245</v>
      </c>
      <c r="E44" s="34">
        <v>9.5</v>
      </c>
      <c r="F44" s="33">
        <v>5</v>
      </c>
      <c r="G44" s="33">
        <f t="shared" si="0"/>
        <v>6.35</v>
      </c>
      <c r="H44" s="32" t="str">
        <f t="shared" si="1"/>
        <v>C+</v>
      </c>
      <c r="I44" s="31"/>
    </row>
    <row r="45" spans="1:9" ht="16.5" x14ac:dyDescent="0.25">
      <c r="A45" s="17">
        <v>31</v>
      </c>
      <c r="B45" s="35" t="s">
        <v>246</v>
      </c>
      <c r="C45" s="35" t="s">
        <v>247</v>
      </c>
      <c r="D45" s="35" t="s">
        <v>53</v>
      </c>
      <c r="E45" s="34">
        <v>8</v>
      </c>
      <c r="F45" s="33">
        <v>6.5</v>
      </c>
      <c r="G45" s="33">
        <f t="shared" si="0"/>
        <v>6.9499999999999993</v>
      </c>
      <c r="H45" s="32" t="str">
        <f t="shared" si="1"/>
        <v>B</v>
      </c>
      <c r="I45" s="31"/>
    </row>
    <row r="46" spans="1:9" ht="16.5" x14ac:dyDescent="0.25">
      <c r="A46" s="17">
        <v>32</v>
      </c>
      <c r="B46" s="35" t="s">
        <v>248</v>
      </c>
      <c r="C46" s="35" t="s">
        <v>100</v>
      </c>
      <c r="D46" s="35" t="s">
        <v>81</v>
      </c>
      <c r="E46" s="34">
        <v>10</v>
      </c>
      <c r="F46" s="33">
        <v>6</v>
      </c>
      <c r="G46" s="33">
        <f t="shared" si="0"/>
        <v>7.1999999999999993</v>
      </c>
      <c r="H46" s="32" t="str">
        <f t="shared" si="1"/>
        <v>B</v>
      </c>
      <c r="I46" s="31"/>
    </row>
    <row r="47" spans="1:9" ht="16.5" x14ac:dyDescent="0.25">
      <c r="A47" s="17">
        <v>33</v>
      </c>
      <c r="B47" s="35" t="s">
        <v>249</v>
      </c>
      <c r="C47" s="35" t="s">
        <v>250</v>
      </c>
      <c r="D47" s="35" t="s">
        <v>251</v>
      </c>
      <c r="E47" s="34">
        <v>7</v>
      </c>
      <c r="F47" s="33">
        <v>6.5</v>
      </c>
      <c r="G47" s="33">
        <f t="shared" si="0"/>
        <v>6.65</v>
      </c>
      <c r="H47" s="32" t="str">
        <f t="shared" si="1"/>
        <v>C+</v>
      </c>
      <c r="I47" s="3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30" t="str">
        <f>"Cộng danh sách gồm "</f>
        <v xml:space="preserve">Cộng danh sách gồm </v>
      </c>
      <c r="B49" s="30"/>
      <c r="C49" s="30"/>
      <c r="D49" s="10">
        <f>COUNTA(H15:H47)</f>
        <v>33</v>
      </c>
      <c r="E49" s="11">
        <v>1</v>
      </c>
      <c r="F49" s="29"/>
      <c r="G49" s="1"/>
      <c r="H49" s="1"/>
      <c r="I49" s="1"/>
    </row>
    <row r="50" spans="1:9" ht="15.75" x14ac:dyDescent="0.25">
      <c r="A50" s="42" t="s">
        <v>20</v>
      </c>
      <c r="B50" s="42"/>
      <c r="C50" s="42"/>
      <c r="D50" s="13">
        <f>COUNTIF(G15:G47,"&gt;=5")</f>
        <v>32</v>
      </c>
      <c r="E50" s="14">
        <f>D50/D49</f>
        <v>0.96969696969696972</v>
      </c>
      <c r="F50" s="28"/>
      <c r="G50" s="1"/>
      <c r="H50" s="1"/>
      <c r="I50" s="1"/>
    </row>
    <row r="51" spans="1:9" ht="15.75" x14ac:dyDescent="0.25">
      <c r="A51" s="42" t="s">
        <v>21</v>
      </c>
      <c r="B51" s="42"/>
      <c r="C51" s="42"/>
      <c r="D51" s="13">
        <f>COUNTIF(G15:G47,"&lt;5")</f>
        <v>1</v>
      </c>
      <c r="E51" s="14">
        <f>D51/D49</f>
        <v>3.0303030303030304E-2</v>
      </c>
      <c r="F51" s="28"/>
      <c r="G51" s="1"/>
      <c r="H51" s="1"/>
      <c r="I51" s="1"/>
    </row>
    <row r="52" spans="1:9" ht="15.75" x14ac:dyDescent="0.25">
      <c r="A52" s="16"/>
      <c r="B52" s="16"/>
      <c r="C52" s="4"/>
      <c r="D52" s="16"/>
      <c r="E52" s="1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36" t="str">
        <f ca="1">"TP. Hồ Chí Minh, ngày "&amp;  DAY(NOW())&amp;" tháng " &amp;MONTH(NOW())&amp;" năm "&amp;YEAR(NOW())</f>
        <v>TP. Hồ Chí Minh, ngày 30 tháng 5 năm 2019</v>
      </c>
      <c r="F53" s="36"/>
      <c r="G53" s="36"/>
      <c r="H53" s="36"/>
      <c r="I53" s="36"/>
    </row>
    <row r="54" spans="1:9" ht="15.75" x14ac:dyDescent="0.25">
      <c r="A54" s="54" t="s">
        <v>22</v>
      </c>
      <c r="B54" s="54"/>
      <c r="C54" s="54"/>
      <c r="D54" s="1"/>
      <c r="E54" s="54" t="s">
        <v>23</v>
      </c>
      <c r="F54" s="54"/>
      <c r="G54" s="54"/>
      <c r="H54" s="54"/>
      <c r="I54" s="54"/>
    </row>
    <row r="55" spans="1:9" ht="15.75" x14ac:dyDescent="0.25">
      <c r="A55" s="1"/>
      <c r="B55" s="1"/>
      <c r="C55" s="1"/>
      <c r="D55" s="1"/>
      <c r="E55" s="1"/>
      <c r="F55" s="60"/>
      <c r="G55" s="60"/>
      <c r="H55" s="60"/>
      <c r="I55" s="1"/>
    </row>
    <row r="56" spans="1:9" x14ac:dyDescent="0.25">
      <c r="F56" s="60"/>
      <c r="G56" s="60"/>
      <c r="H56" s="60"/>
    </row>
    <row r="57" spans="1:9" x14ac:dyDescent="0.25">
      <c r="F57" s="60"/>
      <c r="G57" s="60"/>
      <c r="H57" s="60"/>
    </row>
    <row r="58" spans="1:9" x14ac:dyDescent="0.25">
      <c r="E58" s="52" t="s">
        <v>419</v>
      </c>
      <c r="F58" s="52"/>
      <c r="G58" s="52"/>
      <c r="H58" s="52"/>
    </row>
  </sheetData>
  <protectedRanges>
    <protectedRange sqref="A55:I55" name="Range5"/>
    <protectedRange sqref="I15:I47" name="Range4"/>
    <protectedRange sqref="B15:F47" name="Range3"/>
    <protectedRange sqref="C8:C10 G8:G9" name="Range2"/>
    <protectedRange sqref="A4" name="Range1"/>
    <protectedRange sqref="E13:F13" name="Range6"/>
  </protectedRanges>
  <mergeCells count="28">
    <mergeCell ref="E58:H58"/>
    <mergeCell ref="I12:I13"/>
    <mergeCell ref="C14:D14"/>
    <mergeCell ref="A50:C50"/>
    <mergeCell ref="A51:C51"/>
    <mergeCell ref="E53:I53"/>
    <mergeCell ref="A54:C54"/>
    <mergeCell ref="E54:I54"/>
    <mergeCell ref="G12:H12"/>
    <mergeCell ref="F55:H57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7">
    <cfRule type="cellIs" dxfId="1" priority="2" stopIfTrue="1" operator="equal">
      <formula>"F"</formula>
    </cfRule>
  </conditionalFormatting>
  <conditionalFormatting sqref="G15:G47">
    <cfRule type="expression" dxfId="0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05ĐH_TNN1</vt:lpstr>
      <vt:lpstr>05ĐH_TNN2</vt:lpstr>
      <vt:lpstr>05ĐH_CTN1 (2)</vt:lpstr>
      <vt:lpstr>05ĐH_CTN2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2019-05-30T08:29:12Z</dcterms:modified>
</cp:coreProperties>
</file>