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NL1-ĐH2" sheetId="16" r:id="rId1"/>
    <sheet name="NL1-ĐH" sheetId="15" r:id="rId2"/>
  </sheets>
  <calcPr calcId="125725"/>
</workbook>
</file>

<file path=xl/calcChain.xml><?xml version="1.0" encoding="utf-8"?>
<calcChain xmlns="http://schemas.openxmlformats.org/spreadsheetml/2006/main">
  <c r="E53" i="16"/>
  <c r="A49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E60" i="15"/>
  <c r="A56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D49" i="16" l="1"/>
  <c r="D50"/>
  <c r="D51"/>
  <c r="D58" i="15"/>
  <c r="D57"/>
  <c r="H15"/>
  <c r="D56" s="1"/>
  <c r="E57" l="1"/>
  <c r="E50" i="16"/>
  <c r="E51"/>
  <c r="E58" i="15"/>
</calcChain>
</file>

<file path=xl/sharedStrings.xml><?xml version="1.0" encoding="utf-8"?>
<sst xmlns="http://schemas.openxmlformats.org/spreadsheetml/2006/main" count="210" uniqueCount="157">
  <si>
    <t>Nguyên</t>
  </si>
  <si>
    <t>Ngọc</t>
  </si>
  <si>
    <t>Chi</t>
  </si>
  <si>
    <t>Đạt</t>
  </si>
  <si>
    <t>Trang</t>
  </si>
  <si>
    <t>Thảo</t>
  </si>
  <si>
    <t>Phúc</t>
  </si>
  <si>
    <t>Hân</t>
  </si>
  <si>
    <t>Hà</t>
  </si>
  <si>
    <t>Huy</t>
  </si>
  <si>
    <t>Trâm</t>
  </si>
  <si>
    <t>Phát</t>
  </si>
  <si>
    <t>Phương</t>
  </si>
  <si>
    <t>Quý</t>
  </si>
  <si>
    <t>Lộc</t>
  </si>
  <si>
    <t>Nguyễn Minh</t>
  </si>
  <si>
    <t>Tài</t>
  </si>
  <si>
    <t>Loan</t>
  </si>
  <si>
    <t>Nhân</t>
  </si>
  <si>
    <t>Tâm</t>
  </si>
  <si>
    <t>Dương Tuấn Thành</t>
  </si>
  <si>
    <t>Kha</t>
  </si>
  <si>
    <t>Trần Thị Thanh</t>
  </si>
  <si>
    <t>Tuyên</t>
  </si>
  <si>
    <t>Võ Thành</t>
  </si>
  <si>
    <t>Vinh</t>
  </si>
  <si>
    <t>Thương</t>
  </si>
  <si>
    <t>Nguyễn Quốc</t>
  </si>
  <si>
    <t>Trương Quế</t>
  </si>
  <si>
    <t>Linh</t>
  </si>
  <si>
    <t>Oanh</t>
  </si>
  <si>
    <t>Nguyễn Thị Kim</t>
  </si>
  <si>
    <t>Tôn</t>
  </si>
  <si>
    <t>Trinh</t>
  </si>
  <si>
    <t>Khoa</t>
  </si>
  <si>
    <t xml:space="preserve">Bùi Thị </t>
  </si>
  <si>
    <t>Nguyễn Quang</t>
  </si>
  <si>
    <t>Huân</t>
  </si>
  <si>
    <t>Trần Thị Ngọc</t>
  </si>
  <si>
    <t>Quỳnh</t>
  </si>
  <si>
    <t>Nguyễn Thị Bích</t>
  </si>
  <si>
    <t>Phong</t>
  </si>
  <si>
    <t>Phùng Phan Gia</t>
  </si>
  <si>
    <t>Thúy</t>
  </si>
  <si>
    <t>Huỳnh Thị Kim</t>
  </si>
  <si>
    <t>Nguyễn Hoài</t>
  </si>
  <si>
    <t>Nguyễn Thành</t>
  </si>
  <si>
    <t>Lê Tấn</t>
  </si>
  <si>
    <t xml:space="preserve">Lê Nhật </t>
  </si>
  <si>
    <t>Trường</t>
  </si>
  <si>
    <t>Trúc</t>
  </si>
  <si>
    <t>Thiện</t>
  </si>
  <si>
    <t>Hồ Thị Mỹ</t>
  </si>
  <si>
    <t>Trần Thị Mỹ</t>
  </si>
  <si>
    <t>Huyền</t>
  </si>
  <si>
    <t>Gam Phúc</t>
  </si>
  <si>
    <t>Hậu</t>
  </si>
  <si>
    <t xml:space="preserve">Võ Thị Cẩm </t>
  </si>
  <si>
    <t>Nhung</t>
  </si>
  <si>
    <t>Cao Nguyễn Thanh</t>
  </si>
  <si>
    <t>Xuân</t>
  </si>
  <si>
    <t>Phạm Thị Như</t>
  </si>
  <si>
    <t>Đinh Kim</t>
  </si>
  <si>
    <t>Phụng</t>
  </si>
  <si>
    <t>Nguyễn Thị Ngọc</t>
  </si>
  <si>
    <t>Vũ Lê Nam</t>
  </si>
  <si>
    <t>Lưu Thị Bích</t>
  </si>
  <si>
    <t>Châm</t>
  </si>
  <si>
    <t>Nguyễn Thị Trúc</t>
  </si>
  <si>
    <t>Mai Thành</t>
  </si>
  <si>
    <t>Nông Thị Thùy</t>
  </si>
  <si>
    <t>Trịnh Quang</t>
  </si>
  <si>
    <t xml:space="preserve">Ngô Thị Mỹ </t>
  </si>
  <si>
    <t>Trân</t>
  </si>
  <si>
    <t>Trương Cẩm</t>
  </si>
  <si>
    <t>Thành  Ngọc Mỹ</t>
  </si>
  <si>
    <t>Duyên</t>
  </si>
  <si>
    <t>Huỳnh Trần Anh</t>
  </si>
  <si>
    <t>Vũ</t>
  </si>
  <si>
    <t>Ngô Đình</t>
  </si>
  <si>
    <t>Đoàn Thị Kim</t>
  </si>
  <si>
    <t>Dư Lê Bảo</t>
  </si>
  <si>
    <t>Thuận</t>
  </si>
  <si>
    <t>Nguyễn Lê Hữu</t>
  </si>
  <si>
    <t xml:space="preserve">Phạm Thị </t>
  </si>
  <si>
    <t>Nguyễn Thị</t>
  </si>
  <si>
    <t>Chinh</t>
  </si>
  <si>
    <t>Nguyễn Thị Mai</t>
  </si>
  <si>
    <t xml:space="preserve">Lê Văn </t>
  </si>
  <si>
    <t>Nguyễn Đăng</t>
  </si>
  <si>
    <t>Nguyễn Trung</t>
  </si>
  <si>
    <t>Nguyễn Thị Mỹ</t>
  </si>
  <si>
    <t xml:space="preserve">Đặng Bá </t>
  </si>
  <si>
    <t>Phạm Thanh</t>
  </si>
  <si>
    <t>Nguyễn Bích</t>
  </si>
  <si>
    <t>Hoa</t>
  </si>
  <si>
    <t>Tô Huệ</t>
  </si>
  <si>
    <t>Nguyễn Ngọc Lan</t>
  </si>
  <si>
    <t>Thanh</t>
  </si>
  <si>
    <t>Nguyễn Vũ Vĩnh</t>
  </si>
  <si>
    <t>Trần Quang Thanh</t>
  </si>
  <si>
    <t>Nhã</t>
  </si>
  <si>
    <t xml:space="preserve">Nguyễn Hoàng Ngọc </t>
  </si>
  <si>
    <t>Đời</t>
  </si>
  <si>
    <t>Trần Công</t>
  </si>
  <si>
    <t>Luận</t>
  </si>
  <si>
    <t xml:space="preserve">Bùi Vạn </t>
  </si>
  <si>
    <t>Công</t>
  </si>
  <si>
    <t>Đoàn Thái Anh</t>
  </si>
  <si>
    <t>Thư</t>
  </si>
  <si>
    <t>Đào Thị Hồng</t>
  </si>
  <si>
    <t>Đoàn Thị Thu</t>
  </si>
  <si>
    <t>Vũ Hằng Ngọc</t>
  </si>
  <si>
    <t>Ngô Thanh</t>
  </si>
  <si>
    <t>Phan Huỳnh Mỹ</t>
  </si>
  <si>
    <t>Cường</t>
  </si>
  <si>
    <t>Văn Thị Mộng</t>
  </si>
  <si>
    <t>Cầm</t>
  </si>
  <si>
    <t>Nguyễn Võ Thanh</t>
  </si>
  <si>
    <t>Chơn</t>
  </si>
  <si>
    <t xml:space="preserve">Vũ Xuân </t>
  </si>
  <si>
    <t>Trần Đình</t>
  </si>
  <si>
    <t>Nghiêm Nhật</t>
  </si>
  <si>
    <t>Trần Minh</t>
  </si>
  <si>
    <t>Chí</t>
  </si>
  <si>
    <t>Bùi Nguyễn Bích</t>
  </si>
  <si>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</si>
  <si>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</si>
  <si>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</si>
  <si>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</si>
  <si>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</si>
  <si>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KHOA LUẬT VÀ LÝ LUẬN CHÍNH TRỊ 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</si>
  <si>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</si>
  <si>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</si>
  <si>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</si>
  <si>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</si>
  <si>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</si>
  <si>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</si>
  <si>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NGUYỄN THỊ NGỌC</t>
  </si>
  <si>
    <t xml:space="preserve">      NĂM HỌC: </t>
  </si>
  <si>
    <t>2018-2019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</si>
  <si>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</si>
  <si>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</si>
  <si>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</si>
  <si>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</si>
  <si>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</si>
  <si>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</si>
  <si>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</si>
  <si>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</si>
  <si>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</si>
  <si>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</si>
  <si>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</si>
  <si>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TRƯỞNG BỘ MÔN</t>
  </si>
  <si>
    <t>GV giảng dạy</t>
  </si>
  <si>
    <t>NHỮNG NLCB CỦA CNMLN (HPI)</t>
  </si>
  <si>
    <t>III</t>
  </si>
  <si>
    <t>HỌC LẠI</t>
  </si>
</sst>
</file>

<file path=xl/styles.xml><?xml version="1.0" encoding="utf-8"?>
<styleSheet xmlns="http://schemas.openxmlformats.org/spreadsheetml/2006/main">
  <numFmts count="3">
    <numFmt numFmtId="164" formatCode="&quot;0&quot;#"/>
    <numFmt numFmtId="165" formatCode="0.0"/>
    <numFmt numFmtId="166" formatCode="0.0%"/>
  </numFmts>
  <fonts count="9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0"/>
      <color indexed="8"/>
      <name val="Arial"/>
      <family val="2"/>
    </font>
    <font>
      <sz val="13"/>
      <color theme="1"/>
      <name val="Times New Roman"/>
      <family val="1"/>
    </font>
    <font>
      <b/>
      <u/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5" fontId="1" fillId="0" borderId="10" xfId="0" applyNumberFormat="1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9" fontId="1" fillId="0" borderId="5" xfId="0" applyNumberFormat="1" applyFont="1" applyBorder="1" applyAlignment="1">
      <alignment horizontal="right"/>
    </xf>
    <xf numFmtId="166" fontId="2" fillId="0" borderId="5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textRotation="90" readingOrder="1"/>
    </xf>
    <xf numFmtId="0" fontId="2" fillId="0" borderId="7" xfId="0" applyFont="1" applyBorder="1" applyAlignment="1">
      <alignment horizontal="center" vertical="center" textRotation="90" readingOrder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164" fontId="5" fillId="2" borderId="10" xfId="0" quotePrefix="1" applyNumberFormat="1" applyFont="1" applyFill="1" applyBorder="1" applyAlignment="1">
      <alignment horizontal="center"/>
    </xf>
    <xf numFmtId="0" fontId="5" fillId="2" borderId="13" xfId="0" applyFont="1" applyFill="1" applyBorder="1"/>
    <xf numFmtId="0" fontId="5" fillId="2" borderId="14" xfId="0" applyFont="1" applyFill="1" applyBorder="1"/>
    <xf numFmtId="0" fontId="3" fillId="0" borderId="11" xfId="0" applyNumberFormat="1" applyFont="1" applyFill="1" applyBorder="1" applyAlignment="1" applyProtection="1">
      <alignment horizontal="center" vertical="center"/>
    </xf>
    <xf numFmtId="0" fontId="5" fillId="0" borderId="11" xfId="0" applyFont="1" applyBorder="1"/>
    <xf numFmtId="0" fontId="5" fillId="2" borderId="15" xfId="0" applyFont="1" applyFill="1" applyBorder="1"/>
    <xf numFmtId="0" fontId="5" fillId="2" borderId="16" xfId="0" applyFont="1" applyFill="1" applyBorder="1"/>
    <xf numFmtId="164" fontId="5" fillId="2" borderId="11" xfId="0" quotePrefix="1" applyNumberFormat="1" applyFont="1" applyFill="1" applyBorder="1" applyAlignment="1">
      <alignment horizont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164" fontId="5" fillId="2" borderId="12" xfId="0" quotePrefix="1" applyNumberFormat="1" applyFont="1" applyFill="1" applyBorder="1" applyAlignment="1">
      <alignment horizontal="center"/>
    </xf>
    <xf numFmtId="0" fontId="5" fillId="2" borderId="17" xfId="0" applyFont="1" applyFill="1" applyBorder="1"/>
    <xf numFmtId="0" fontId="5" fillId="2" borderId="18" xfId="0" applyFont="1" applyFill="1" applyBorder="1"/>
    <xf numFmtId="165" fontId="1" fillId="0" borderId="10" xfId="0" applyNumberFormat="1" applyFont="1" applyBorder="1"/>
    <xf numFmtId="165" fontId="1" fillId="0" borderId="11" xfId="0" applyNumberFormat="1" applyFont="1" applyBorder="1"/>
    <xf numFmtId="165" fontId="1" fillId="0" borderId="12" xfId="0" applyNumberFormat="1" applyFont="1" applyBorder="1"/>
  </cellXfs>
  <cellStyles count="3">
    <cellStyle name="Normal" xfId="0" builtinId="0"/>
    <cellStyle name="Normal 2" xfId="1"/>
    <cellStyle name="Normal 3" xfId="2"/>
  </cellStyles>
  <dxfs count="4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9"/>
  <sheetViews>
    <sheetView topLeftCell="A27" workbookViewId="0">
      <selection activeCell="E48" sqref="E48"/>
    </sheetView>
  </sheetViews>
  <sheetFormatPr defaultRowHeight="15"/>
  <cols>
    <col min="1" max="1" width="7.42578125" customWidth="1"/>
    <col min="2" max="2" width="14.140625" customWidth="1"/>
    <col min="3" max="3" width="21" customWidth="1"/>
  </cols>
  <sheetData>
    <row r="1" spans="1:11" ht="15.75">
      <c r="A1" s="22" t="s">
        <v>126</v>
      </c>
      <c r="B1" s="22"/>
      <c r="C1" s="22"/>
      <c r="D1" s="22"/>
      <c r="E1" s="22" t="s">
        <v>127</v>
      </c>
      <c r="F1" s="22"/>
      <c r="G1" s="22"/>
      <c r="H1" s="22"/>
      <c r="I1" s="22"/>
    </row>
    <row r="2" spans="1:11" ht="15.75">
      <c r="A2" s="22" t="s">
        <v>128</v>
      </c>
      <c r="B2" s="22"/>
      <c r="C2" s="22"/>
      <c r="D2" s="22"/>
      <c r="E2" s="23" t="s">
        <v>129</v>
      </c>
      <c r="F2" s="23"/>
      <c r="G2" s="23"/>
      <c r="H2" s="23"/>
      <c r="I2" s="23"/>
    </row>
    <row r="3" spans="1:11" ht="15.75">
      <c r="A3" s="22" t="s">
        <v>130</v>
      </c>
      <c r="B3" s="22"/>
      <c r="C3" s="22"/>
      <c r="D3" s="22"/>
      <c r="E3" s="6"/>
      <c r="F3" s="6"/>
      <c r="G3" s="6"/>
      <c r="H3" s="6"/>
      <c r="I3" s="6"/>
    </row>
    <row r="4" spans="1:11" ht="15.75">
      <c r="A4" s="22" t="s">
        <v>131</v>
      </c>
      <c r="B4" s="22"/>
      <c r="C4" s="22"/>
      <c r="D4" s="22"/>
      <c r="E4" s="6"/>
      <c r="F4" s="6"/>
      <c r="G4" s="6"/>
      <c r="H4" s="6"/>
      <c r="I4" s="6"/>
    </row>
    <row r="5" spans="1:11" ht="15.75">
      <c r="A5" s="5"/>
      <c r="B5" s="5"/>
      <c r="C5" s="5"/>
      <c r="D5" s="5"/>
      <c r="E5" s="6"/>
      <c r="F5" s="6"/>
      <c r="G5" s="6"/>
      <c r="H5" s="6"/>
      <c r="I5" s="6"/>
    </row>
    <row r="6" spans="1:11" ht="19.5">
      <c r="A6" s="25" t="s">
        <v>132</v>
      </c>
      <c r="B6" s="25"/>
      <c r="C6" s="25"/>
      <c r="D6" s="25"/>
      <c r="E6" s="25"/>
      <c r="F6" s="25"/>
      <c r="G6" s="25"/>
      <c r="H6" s="25"/>
      <c r="I6" s="25"/>
    </row>
    <row r="7" spans="1:11" ht="15.75">
      <c r="A7" s="5"/>
      <c r="B7" s="5"/>
      <c r="C7" s="5"/>
      <c r="D7" s="5"/>
      <c r="E7" s="5"/>
      <c r="F7" s="5"/>
      <c r="G7" s="5"/>
      <c r="H7" s="5"/>
      <c r="I7" s="5"/>
    </row>
    <row r="8" spans="1:11" ht="15.75">
      <c r="A8" s="26" t="s">
        <v>133</v>
      </c>
      <c r="B8" s="26"/>
      <c r="C8" s="26" t="s">
        <v>154</v>
      </c>
      <c r="D8" s="26"/>
      <c r="E8" s="26"/>
      <c r="F8" s="7" t="s">
        <v>134</v>
      </c>
      <c r="G8" s="7"/>
      <c r="H8" s="3">
        <v>2</v>
      </c>
      <c r="K8" s="4"/>
    </row>
    <row r="9" spans="1:11" ht="15.75">
      <c r="A9" s="26" t="s">
        <v>135</v>
      </c>
      <c r="B9" s="26"/>
      <c r="C9" s="26" t="s">
        <v>156</v>
      </c>
      <c r="D9" s="26"/>
      <c r="F9" s="7" t="s">
        <v>136</v>
      </c>
      <c r="G9" s="7"/>
      <c r="H9" s="1" t="s">
        <v>155</v>
      </c>
      <c r="K9" s="4"/>
    </row>
    <row r="10" spans="1:11" ht="15.75">
      <c r="A10" s="26" t="s">
        <v>137</v>
      </c>
      <c r="B10" s="26"/>
      <c r="C10" s="7" t="s">
        <v>138</v>
      </c>
      <c r="D10" s="7"/>
      <c r="F10" s="7" t="s">
        <v>139</v>
      </c>
      <c r="G10" s="7"/>
      <c r="H10" s="7" t="s">
        <v>140</v>
      </c>
      <c r="K10" s="6"/>
    </row>
    <row r="11" spans="1:11" ht="15.75">
      <c r="A11" s="6"/>
      <c r="B11" s="6"/>
      <c r="C11" s="6"/>
      <c r="D11" s="6"/>
      <c r="E11" s="6"/>
      <c r="F11" s="6"/>
      <c r="G11" s="6"/>
      <c r="H11" s="6"/>
      <c r="I11" s="6"/>
    </row>
    <row r="12" spans="1:11" ht="47.25">
      <c r="A12" s="27" t="s">
        <v>141</v>
      </c>
      <c r="B12" s="29" t="s">
        <v>142</v>
      </c>
      <c r="C12" s="31" t="s">
        <v>143</v>
      </c>
      <c r="D12" s="32"/>
      <c r="E12" s="8" t="s">
        <v>144</v>
      </c>
      <c r="F12" s="8" t="s">
        <v>145</v>
      </c>
      <c r="G12" s="35" t="s">
        <v>146</v>
      </c>
      <c r="H12" s="36"/>
      <c r="I12" s="37" t="s">
        <v>147</v>
      </c>
    </row>
    <row r="13" spans="1:11" ht="15.75">
      <c r="A13" s="28"/>
      <c r="B13" s="30"/>
      <c r="C13" s="33"/>
      <c r="D13" s="34"/>
      <c r="E13" s="9">
        <v>0.3</v>
      </c>
      <c r="F13" s="9">
        <v>0.7</v>
      </c>
      <c r="G13" s="10" t="s">
        <v>148</v>
      </c>
      <c r="H13" s="10" t="s">
        <v>149</v>
      </c>
      <c r="I13" s="38"/>
    </row>
    <row r="14" spans="1:11" ht="15.75">
      <c r="A14" s="11">
        <v>1</v>
      </c>
      <c r="B14" s="11">
        <v>2</v>
      </c>
      <c r="C14" s="24">
        <v>3</v>
      </c>
      <c r="D14" s="24"/>
      <c r="E14" s="11">
        <v>4</v>
      </c>
      <c r="F14" s="11">
        <v>5</v>
      </c>
      <c r="G14" s="11">
        <v>6</v>
      </c>
      <c r="H14" s="11">
        <v>7</v>
      </c>
      <c r="I14" s="10">
        <v>8</v>
      </c>
    </row>
    <row r="15" spans="1:11" ht="16.5">
      <c r="A15" s="43">
        <v>1</v>
      </c>
      <c r="B15" s="44">
        <v>550140008</v>
      </c>
      <c r="C15" s="45" t="s">
        <v>20</v>
      </c>
      <c r="D15" s="46" t="s">
        <v>21</v>
      </c>
      <c r="E15" s="12">
        <v>0</v>
      </c>
      <c r="F15" s="12">
        <v>0</v>
      </c>
      <c r="G15" s="12">
        <f t="shared" ref="G15:G47" si="0">E15*$E$13+F15*$F$13</f>
        <v>0</v>
      </c>
      <c r="H15" s="12" t="str">
        <f>IF(G15&lt;4,"F",IF(G15&lt;=4.9,"D",IF(G15&lt;=5.4,"D+",IF(G15&lt;=5.9,"C",IF(G15&lt;=6.9,"C+",IF(G15&lt;=7.9,"B",IF(G15&lt;=8.4,"B+","A")))))))</f>
        <v>F</v>
      </c>
      <c r="I15" s="56"/>
    </row>
    <row r="16" spans="1:11" ht="16.5">
      <c r="A16" s="47">
        <v>2</v>
      </c>
      <c r="B16" s="48">
        <v>650040204</v>
      </c>
      <c r="C16" s="49" t="s">
        <v>90</v>
      </c>
      <c r="D16" s="50" t="s">
        <v>41</v>
      </c>
      <c r="E16" s="13">
        <v>0</v>
      </c>
      <c r="F16" s="13">
        <v>0</v>
      </c>
      <c r="G16" s="13">
        <f t="shared" si="0"/>
        <v>0</v>
      </c>
      <c r="H16" s="13" t="str">
        <f t="shared" ref="H16:H47" si="1">IF(G16&lt;4,"F",IF(G16&lt;=4.9,"D",IF(G16&lt;=5.4,"D+",IF(G16&lt;=5.9,"C",IF(G16&lt;=6.9,"C+",IF(G16&lt;=7.9,"B",IF(G16&lt;=8.4,"B+","A")))))))</f>
        <v>F</v>
      </c>
      <c r="I16" s="57"/>
    </row>
    <row r="17" spans="1:9" ht="16.5">
      <c r="A17" s="47">
        <v>3</v>
      </c>
      <c r="B17" s="51">
        <v>650120025</v>
      </c>
      <c r="C17" s="49" t="s">
        <v>35</v>
      </c>
      <c r="D17" s="50" t="s">
        <v>1</v>
      </c>
      <c r="E17" s="13">
        <v>6</v>
      </c>
      <c r="F17" s="13">
        <v>7</v>
      </c>
      <c r="G17" s="13">
        <f t="shared" si="0"/>
        <v>6.6999999999999993</v>
      </c>
      <c r="H17" s="13" t="str">
        <f t="shared" si="1"/>
        <v>C+</v>
      </c>
      <c r="I17" s="57"/>
    </row>
    <row r="18" spans="1:9" ht="16.5">
      <c r="A18" s="47">
        <v>4</v>
      </c>
      <c r="B18" s="51">
        <v>650120100</v>
      </c>
      <c r="C18" s="49" t="s">
        <v>22</v>
      </c>
      <c r="D18" s="50" t="s">
        <v>23</v>
      </c>
      <c r="E18" s="13">
        <v>7.5</v>
      </c>
      <c r="F18" s="13">
        <v>8</v>
      </c>
      <c r="G18" s="13">
        <f t="shared" si="0"/>
        <v>7.85</v>
      </c>
      <c r="H18" s="13" t="str">
        <f t="shared" si="1"/>
        <v>B</v>
      </c>
      <c r="I18" s="57"/>
    </row>
    <row r="19" spans="1:9" ht="16.5">
      <c r="A19" s="47">
        <v>5</v>
      </c>
      <c r="B19" s="51">
        <v>650040127</v>
      </c>
      <c r="C19" s="49" t="s">
        <v>91</v>
      </c>
      <c r="D19" s="50" t="s">
        <v>54</v>
      </c>
      <c r="E19" s="13">
        <v>7.5</v>
      </c>
      <c r="F19" s="13">
        <v>7.5</v>
      </c>
      <c r="G19" s="13">
        <f t="shared" si="0"/>
        <v>7.5</v>
      </c>
      <c r="H19" s="13" t="str">
        <f t="shared" si="1"/>
        <v>B</v>
      </c>
      <c r="I19" s="57"/>
    </row>
    <row r="20" spans="1:9" ht="16.5">
      <c r="A20" s="47">
        <v>6</v>
      </c>
      <c r="B20" s="51">
        <v>650110075</v>
      </c>
      <c r="C20" s="49" t="s">
        <v>92</v>
      </c>
      <c r="D20" s="50" t="s">
        <v>6</v>
      </c>
      <c r="E20" s="13">
        <v>7</v>
      </c>
      <c r="F20" s="13">
        <v>6.5</v>
      </c>
      <c r="G20" s="13">
        <f t="shared" si="0"/>
        <v>6.65</v>
      </c>
      <c r="H20" s="13" t="str">
        <f t="shared" si="1"/>
        <v>C+</v>
      </c>
      <c r="I20" s="57"/>
    </row>
    <row r="21" spans="1:9" ht="16.5">
      <c r="A21" s="47">
        <v>7</v>
      </c>
      <c r="B21" s="51">
        <v>650120089</v>
      </c>
      <c r="C21" s="49" t="s">
        <v>93</v>
      </c>
      <c r="D21" s="50" t="s">
        <v>5</v>
      </c>
      <c r="E21" s="13">
        <v>8.5</v>
      </c>
      <c r="F21" s="13">
        <v>8</v>
      </c>
      <c r="G21" s="13">
        <f t="shared" si="0"/>
        <v>8.1499999999999986</v>
      </c>
      <c r="H21" s="13" t="str">
        <f t="shared" si="1"/>
        <v>B+</v>
      </c>
      <c r="I21" s="57"/>
    </row>
    <row r="22" spans="1:9" ht="16.5">
      <c r="A22" s="47">
        <v>8</v>
      </c>
      <c r="B22" s="51">
        <v>650120075</v>
      </c>
      <c r="C22" s="49" t="s">
        <v>94</v>
      </c>
      <c r="D22" s="50" t="s">
        <v>1</v>
      </c>
      <c r="E22" s="13">
        <v>7</v>
      </c>
      <c r="F22" s="13">
        <v>7</v>
      </c>
      <c r="G22" s="13">
        <f t="shared" si="0"/>
        <v>7</v>
      </c>
      <c r="H22" s="13" t="str">
        <f t="shared" si="1"/>
        <v>B</v>
      </c>
      <c r="I22" s="57"/>
    </row>
    <row r="23" spans="1:9" ht="16.5">
      <c r="A23" s="47">
        <v>9</v>
      </c>
      <c r="B23" s="51">
        <v>650120066</v>
      </c>
      <c r="C23" s="49" t="s">
        <v>53</v>
      </c>
      <c r="D23" s="50" t="s">
        <v>95</v>
      </c>
      <c r="E23" s="13">
        <v>7</v>
      </c>
      <c r="F23" s="13">
        <v>8</v>
      </c>
      <c r="G23" s="13">
        <f t="shared" si="0"/>
        <v>7.6999999999999993</v>
      </c>
      <c r="H23" s="13" t="str">
        <f t="shared" si="1"/>
        <v>B</v>
      </c>
      <c r="I23" s="57"/>
    </row>
    <row r="24" spans="1:9" ht="16.5">
      <c r="A24" s="47">
        <v>10</v>
      </c>
      <c r="B24" s="51">
        <v>650120065</v>
      </c>
      <c r="C24" s="49" t="s">
        <v>96</v>
      </c>
      <c r="D24" s="50" t="s">
        <v>7</v>
      </c>
      <c r="E24" s="13">
        <v>6</v>
      </c>
      <c r="F24" s="13">
        <v>8</v>
      </c>
      <c r="G24" s="13">
        <f t="shared" si="0"/>
        <v>7.3999999999999995</v>
      </c>
      <c r="H24" s="13" t="str">
        <f t="shared" si="1"/>
        <v>B</v>
      </c>
      <c r="I24" s="57"/>
    </row>
    <row r="25" spans="1:9" ht="16.5">
      <c r="A25" s="47">
        <v>11</v>
      </c>
      <c r="B25" s="51">
        <v>650120087</v>
      </c>
      <c r="C25" s="49" t="s">
        <v>97</v>
      </c>
      <c r="D25" s="50" t="s">
        <v>98</v>
      </c>
      <c r="E25" s="13">
        <v>7</v>
      </c>
      <c r="F25" s="13">
        <v>7</v>
      </c>
      <c r="G25" s="13">
        <f t="shared" si="0"/>
        <v>7</v>
      </c>
      <c r="H25" s="13" t="str">
        <f t="shared" si="1"/>
        <v>B</v>
      </c>
      <c r="I25" s="57"/>
    </row>
    <row r="26" spans="1:9" ht="16.5">
      <c r="A26" s="47">
        <v>12</v>
      </c>
      <c r="B26" s="51">
        <v>650040130</v>
      </c>
      <c r="C26" s="49" t="s">
        <v>99</v>
      </c>
      <c r="D26" s="50" t="s">
        <v>14</v>
      </c>
      <c r="E26" s="13">
        <v>6</v>
      </c>
      <c r="F26" s="13">
        <v>6.5</v>
      </c>
      <c r="G26" s="13">
        <f t="shared" si="0"/>
        <v>6.35</v>
      </c>
      <c r="H26" s="13" t="str">
        <f t="shared" si="1"/>
        <v>C+</v>
      </c>
      <c r="I26" s="57"/>
    </row>
    <row r="27" spans="1:9" ht="16.5">
      <c r="A27" s="47">
        <v>13</v>
      </c>
      <c r="B27" s="51"/>
      <c r="C27" s="49" t="s">
        <v>100</v>
      </c>
      <c r="D27" s="50" t="s">
        <v>101</v>
      </c>
      <c r="E27" s="13">
        <v>7</v>
      </c>
      <c r="F27" s="13">
        <v>7.5</v>
      </c>
      <c r="G27" s="13">
        <f t="shared" si="0"/>
        <v>7.35</v>
      </c>
      <c r="H27" s="13" t="str">
        <f t="shared" si="1"/>
        <v>B</v>
      </c>
      <c r="I27" s="57"/>
    </row>
    <row r="28" spans="1:9" ht="16.5">
      <c r="A28" s="47">
        <v>14</v>
      </c>
      <c r="B28" s="51">
        <v>650040117</v>
      </c>
      <c r="C28" s="49" t="s">
        <v>102</v>
      </c>
      <c r="D28" s="50" t="s">
        <v>103</v>
      </c>
      <c r="E28" s="13">
        <v>7</v>
      </c>
      <c r="F28" s="13">
        <v>6.5</v>
      </c>
      <c r="G28" s="13">
        <f t="shared" si="0"/>
        <v>6.65</v>
      </c>
      <c r="H28" s="13" t="str">
        <f t="shared" si="1"/>
        <v>C+</v>
      </c>
      <c r="I28" s="57"/>
    </row>
    <row r="29" spans="1:9" ht="16.5">
      <c r="A29" s="47">
        <v>15</v>
      </c>
      <c r="B29" s="51">
        <v>650040131</v>
      </c>
      <c r="C29" s="49" t="s">
        <v>104</v>
      </c>
      <c r="D29" s="50" t="s">
        <v>105</v>
      </c>
      <c r="E29" s="13">
        <v>0</v>
      </c>
      <c r="F29" s="13">
        <v>0</v>
      </c>
      <c r="G29" s="13">
        <f t="shared" si="0"/>
        <v>0</v>
      </c>
      <c r="H29" s="13" t="str">
        <f t="shared" si="1"/>
        <v>F</v>
      </c>
      <c r="I29" s="57"/>
    </row>
    <row r="30" spans="1:9" ht="16.5">
      <c r="A30" s="47">
        <v>16</v>
      </c>
      <c r="B30" s="51">
        <v>650140003</v>
      </c>
      <c r="C30" s="49" t="s">
        <v>106</v>
      </c>
      <c r="D30" s="50" t="s">
        <v>107</v>
      </c>
      <c r="E30" s="13">
        <v>7.5</v>
      </c>
      <c r="F30" s="13">
        <v>7.5</v>
      </c>
      <c r="G30" s="13">
        <f t="shared" si="0"/>
        <v>7.5</v>
      </c>
      <c r="H30" s="13" t="str">
        <f t="shared" si="1"/>
        <v>B</v>
      </c>
      <c r="I30" s="57"/>
    </row>
    <row r="31" spans="1:9" ht="16.5">
      <c r="A31" s="47">
        <v>17</v>
      </c>
      <c r="B31" s="51">
        <v>650110037</v>
      </c>
      <c r="C31" s="49" t="s">
        <v>108</v>
      </c>
      <c r="D31" s="50" t="s">
        <v>109</v>
      </c>
      <c r="E31" s="13">
        <v>6</v>
      </c>
      <c r="F31" s="13">
        <v>6.5</v>
      </c>
      <c r="G31" s="13">
        <f t="shared" si="0"/>
        <v>6.35</v>
      </c>
      <c r="H31" s="13" t="str">
        <f t="shared" si="1"/>
        <v>C+</v>
      </c>
      <c r="I31" s="57"/>
    </row>
    <row r="32" spans="1:9" ht="16.5">
      <c r="A32" s="47">
        <v>18</v>
      </c>
      <c r="B32" s="51">
        <v>650110016</v>
      </c>
      <c r="C32" s="49" t="s">
        <v>38</v>
      </c>
      <c r="D32" s="50" t="s">
        <v>54</v>
      </c>
      <c r="E32" s="13">
        <v>7.5</v>
      </c>
      <c r="F32" s="13">
        <v>8.5</v>
      </c>
      <c r="G32" s="13">
        <f t="shared" si="0"/>
        <v>8.1999999999999993</v>
      </c>
      <c r="H32" s="13" t="str">
        <f t="shared" si="1"/>
        <v>B+</v>
      </c>
      <c r="I32" s="57"/>
    </row>
    <row r="33" spans="1:9" ht="16.5">
      <c r="A33" s="47">
        <v>19</v>
      </c>
      <c r="B33" s="51">
        <v>650110029</v>
      </c>
      <c r="C33" s="49" t="s">
        <v>110</v>
      </c>
      <c r="D33" s="50" t="s">
        <v>58</v>
      </c>
      <c r="E33" s="13">
        <v>7</v>
      </c>
      <c r="F33" s="13">
        <v>7</v>
      </c>
      <c r="G33" s="13">
        <f t="shared" si="0"/>
        <v>7</v>
      </c>
      <c r="H33" s="13" t="str">
        <f t="shared" si="1"/>
        <v>B</v>
      </c>
      <c r="I33" s="57"/>
    </row>
    <row r="34" spans="1:9" ht="16.5">
      <c r="A34" s="47">
        <v>20</v>
      </c>
      <c r="B34" s="51">
        <v>650110044</v>
      </c>
      <c r="C34" s="49" t="s">
        <v>111</v>
      </c>
      <c r="D34" s="50" t="s">
        <v>4</v>
      </c>
      <c r="E34" s="13">
        <v>8</v>
      </c>
      <c r="F34" s="13">
        <v>7.5</v>
      </c>
      <c r="G34" s="13">
        <f t="shared" si="0"/>
        <v>7.65</v>
      </c>
      <c r="H34" s="13" t="str">
        <f t="shared" si="1"/>
        <v>B</v>
      </c>
      <c r="I34" s="57"/>
    </row>
    <row r="35" spans="1:9" ht="16.5">
      <c r="A35" s="47">
        <v>21</v>
      </c>
      <c r="B35" s="51">
        <v>650110010</v>
      </c>
      <c r="C35" s="49" t="s">
        <v>112</v>
      </c>
      <c r="D35" s="50" t="s">
        <v>7</v>
      </c>
      <c r="E35" s="13">
        <v>8</v>
      </c>
      <c r="F35" s="13">
        <v>8</v>
      </c>
      <c r="G35" s="13">
        <f t="shared" si="0"/>
        <v>8</v>
      </c>
      <c r="H35" s="13" t="str">
        <f t="shared" si="1"/>
        <v>B+</v>
      </c>
      <c r="I35" s="57"/>
    </row>
    <row r="36" spans="1:9" ht="16.5">
      <c r="A36" s="47">
        <v>22</v>
      </c>
      <c r="B36" s="51">
        <v>650110041</v>
      </c>
      <c r="C36" s="49" t="s">
        <v>64</v>
      </c>
      <c r="D36" s="50" t="s">
        <v>26</v>
      </c>
      <c r="E36" s="13">
        <v>8</v>
      </c>
      <c r="F36" s="13">
        <v>5</v>
      </c>
      <c r="G36" s="13">
        <f t="shared" si="0"/>
        <v>5.9</v>
      </c>
      <c r="H36" s="13" t="str">
        <f t="shared" si="1"/>
        <v>C</v>
      </c>
      <c r="I36" s="57"/>
    </row>
    <row r="37" spans="1:9" ht="16.5">
      <c r="A37" s="47">
        <v>23</v>
      </c>
      <c r="B37" s="51">
        <v>650110045</v>
      </c>
      <c r="C37" s="49" t="s">
        <v>113</v>
      </c>
      <c r="D37" s="50" t="s">
        <v>50</v>
      </c>
      <c r="E37" s="13">
        <v>8</v>
      </c>
      <c r="F37" s="13">
        <v>7.5</v>
      </c>
      <c r="G37" s="13">
        <f t="shared" si="0"/>
        <v>7.65</v>
      </c>
      <c r="H37" s="13" t="str">
        <f t="shared" si="1"/>
        <v>B</v>
      </c>
      <c r="I37" s="57"/>
    </row>
    <row r="38" spans="1:9" ht="16.5">
      <c r="A38" s="47">
        <v>24</v>
      </c>
      <c r="B38" s="51">
        <v>650110020</v>
      </c>
      <c r="C38" s="49" t="s">
        <v>114</v>
      </c>
      <c r="D38" s="50" t="s">
        <v>17</v>
      </c>
      <c r="E38" s="13">
        <v>7</v>
      </c>
      <c r="F38" s="13">
        <v>8</v>
      </c>
      <c r="G38" s="13">
        <f t="shared" si="0"/>
        <v>7.6999999999999993</v>
      </c>
      <c r="H38" s="13" t="str">
        <f t="shared" si="1"/>
        <v>B</v>
      </c>
      <c r="I38" s="57"/>
    </row>
    <row r="39" spans="1:9" ht="16.5">
      <c r="A39" s="47">
        <v>25</v>
      </c>
      <c r="B39" s="51">
        <v>650110006</v>
      </c>
      <c r="C39" s="49" t="s">
        <v>27</v>
      </c>
      <c r="D39" s="50" t="s">
        <v>115</v>
      </c>
      <c r="E39" s="13">
        <v>6</v>
      </c>
      <c r="F39" s="13">
        <v>7</v>
      </c>
      <c r="G39" s="13">
        <f t="shared" si="0"/>
        <v>6.6999999999999993</v>
      </c>
      <c r="H39" s="13" t="str">
        <f t="shared" si="1"/>
        <v>C+</v>
      </c>
      <c r="I39" s="57"/>
    </row>
    <row r="40" spans="1:9" ht="16.5">
      <c r="A40" s="47">
        <v>26</v>
      </c>
      <c r="B40" s="51">
        <v>650110004</v>
      </c>
      <c r="C40" s="49" t="s">
        <v>116</v>
      </c>
      <c r="D40" s="50" t="s">
        <v>117</v>
      </c>
      <c r="E40" s="13">
        <v>7</v>
      </c>
      <c r="F40" s="13">
        <v>6</v>
      </c>
      <c r="G40" s="13">
        <f t="shared" si="0"/>
        <v>6.2999999999999989</v>
      </c>
      <c r="H40" s="13" t="str">
        <f t="shared" si="1"/>
        <v>C+</v>
      </c>
      <c r="I40" s="57"/>
    </row>
    <row r="41" spans="1:9" ht="16.5">
      <c r="A41" s="47">
        <v>27</v>
      </c>
      <c r="B41" s="51">
        <v>750080134</v>
      </c>
      <c r="C41" s="49" t="s">
        <v>118</v>
      </c>
      <c r="D41" s="50" t="s">
        <v>6</v>
      </c>
      <c r="E41" s="13">
        <v>7</v>
      </c>
      <c r="F41" s="13">
        <v>7</v>
      </c>
      <c r="G41" s="13">
        <f t="shared" si="0"/>
        <v>7</v>
      </c>
      <c r="H41" s="13" t="str">
        <f t="shared" si="1"/>
        <v>B</v>
      </c>
      <c r="I41" s="57"/>
    </row>
    <row r="42" spans="1:9" ht="16.5">
      <c r="A42" s="47">
        <v>28</v>
      </c>
      <c r="B42" s="51">
        <v>750040162</v>
      </c>
      <c r="C42" s="49" t="s">
        <v>46</v>
      </c>
      <c r="D42" s="50" t="s">
        <v>119</v>
      </c>
      <c r="E42" s="13">
        <v>9</v>
      </c>
      <c r="F42" s="13">
        <v>9</v>
      </c>
      <c r="G42" s="13">
        <f t="shared" si="0"/>
        <v>9</v>
      </c>
      <c r="H42" s="13" t="str">
        <f t="shared" si="1"/>
        <v>A</v>
      </c>
      <c r="I42" s="57"/>
    </row>
    <row r="43" spans="1:9" ht="16.5">
      <c r="A43" s="47">
        <v>29</v>
      </c>
      <c r="B43" s="51">
        <v>750040197</v>
      </c>
      <c r="C43" s="49" t="s">
        <v>120</v>
      </c>
      <c r="D43" s="50" t="s">
        <v>98</v>
      </c>
      <c r="E43" s="13">
        <v>7</v>
      </c>
      <c r="F43" s="13">
        <v>6.5</v>
      </c>
      <c r="G43" s="13">
        <f t="shared" si="0"/>
        <v>6.65</v>
      </c>
      <c r="H43" s="13" t="str">
        <f t="shared" si="1"/>
        <v>C+</v>
      </c>
      <c r="I43" s="57"/>
    </row>
    <row r="44" spans="1:9" ht="16.5">
      <c r="A44" s="47">
        <v>30</v>
      </c>
      <c r="B44" s="51">
        <v>810100013</v>
      </c>
      <c r="C44" s="49" t="s">
        <v>121</v>
      </c>
      <c r="D44" s="50" t="s">
        <v>18</v>
      </c>
      <c r="E44" s="13">
        <v>6</v>
      </c>
      <c r="F44" s="13">
        <v>7</v>
      </c>
      <c r="G44" s="13">
        <f t="shared" si="0"/>
        <v>6.6999999999999993</v>
      </c>
      <c r="H44" s="13" t="str">
        <f t="shared" si="1"/>
        <v>C+</v>
      </c>
      <c r="I44" s="57"/>
    </row>
    <row r="45" spans="1:9" ht="16.5">
      <c r="A45" s="47">
        <v>31</v>
      </c>
      <c r="B45" s="51">
        <v>450090044</v>
      </c>
      <c r="C45" s="49" t="s">
        <v>122</v>
      </c>
      <c r="D45" s="50" t="s">
        <v>9</v>
      </c>
      <c r="E45" s="13">
        <v>7</v>
      </c>
      <c r="F45" s="13">
        <v>7</v>
      </c>
      <c r="G45" s="13">
        <f t="shared" si="0"/>
        <v>7</v>
      </c>
      <c r="H45" s="13" t="str">
        <f t="shared" si="1"/>
        <v>B</v>
      </c>
      <c r="I45" s="57"/>
    </row>
    <row r="46" spans="1:9" ht="16.5">
      <c r="A46" s="47">
        <v>32</v>
      </c>
      <c r="B46" s="51">
        <v>550020207</v>
      </c>
      <c r="C46" s="49" t="s">
        <v>123</v>
      </c>
      <c r="D46" s="50" t="s">
        <v>124</v>
      </c>
      <c r="E46" s="13">
        <v>6</v>
      </c>
      <c r="F46" s="13">
        <v>7</v>
      </c>
      <c r="G46" s="13">
        <f t="shared" si="0"/>
        <v>6.6999999999999993</v>
      </c>
      <c r="H46" s="13" t="str">
        <f t="shared" si="1"/>
        <v>C+</v>
      </c>
      <c r="I46" s="57"/>
    </row>
    <row r="47" spans="1:9" ht="16.5">
      <c r="A47" s="52">
        <v>33</v>
      </c>
      <c r="B47" s="53">
        <v>650020173</v>
      </c>
      <c r="C47" s="54" t="s">
        <v>125</v>
      </c>
      <c r="D47" s="55" t="s">
        <v>10</v>
      </c>
      <c r="E47" s="14">
        <v>7.5</v>
      </c>
      <c r="F47" s="14">
        <v>8.5</v>
      </c>
      <c r="G47" s="14">
        <f t="shared" si="0"/>
        <v>8.1999999999999993</v>
      </c>
      <c r="H47" s="14" t="str">
        <f t="shared" si="1"/>
        <v>B+</v>
      </c>
      <c r="I47" s="58"/>
    </row>
    <row r="48" spans="1:9" ht="15.75">
      <c r="A48" s="6"/>
      <c r="B48" s="6"/>
      <c r="C48" s="6"/>
      <c r="D48" s="6"/>
      <c r="E48" s="6"/>
      <c r="F48" s="6"/>
      <c r="G48" s="6"/>
      <c r="H48" s="6"/>
      <c r="I48" s="6"/>
    </row>
    <row r="49" spans="1:10" ht="15.75">
      <c r="A49" s="15" t="str">
        <f>"Cộng danh sách gồm "</f>
        <v xml:space="preserve">Cộng danh sách gồm </v>
      </c>
      <c r="B49" s="15"/>
      <c r="C49" s="15"/>
      <c r="D49" s="16">
        <f>COUNTA(H15:H47)</f>
        <v>33</v>
      </c>
      <c r="E49" s="17">
        <v>1</v>
      </c>
      <c r="F49" s="2"/>
      <c r="G49" s="6"/>
      <c r="H49" s="6"/>
      <c r="I49" s="6"/>
    </row>
    <row r="50" spans="1:10" ht="15.75">
      <c r="A50" s="40" t="s">
        <v>150</v>
      </c>
      <c r="B50" s="40"/>
      <c r="C50" s="40"/>
      <c r="D50" s="11">
        <f>COUNTIF(G15:G47,"&gt;=5")</f>
        <v>30</v>
      </c>
      <c r="E50" s="18">
        <f>D50/D49</f>
        <v>0.90909090909090906</v>
      </c>
      <c r="F50" s="19"/>
      <c r="G50" s="6"/>
      <c r="H50" s="6"/>
      <c r="I50" s="6"/>
    </row>
    <row r="51" spans="1:10" ht="15.75">
      <c r="A51" s="40" t="s">
        <v>151</v>
      </c>
      <c r="B51" s="40"/>
      <c r="C51" s="40"/>
      <c r="D51" s="11">
        <f>COUNTIF(G15:G47,"&lt;5")</f>
        <v>3</v>
      </c>
      <c r="E51" s="18">
        <f>D51/D49</f>
        <v>9.0909090909090912E-2</v>
      </c>
      <c r="F51" s="19"/>
      <c r="G51" s="6"/>
      <c r="H51" s="6"/>
      <c r="I51" s="6"/>
    </row>
    <row r="52" spans="1:10" ht="15.75">
      <c r="A52" s="7"/>
      <c r="B52" s="7"/>
      <c r="C52" s="20"/>
      <c r="D52" s="7"/>
      <c r="E52" s="4"/>
      <c r="F52" s="6"/>
      <c r="G52" s="6"/>
      <c r="H52" s="6"/>
      <c r="I52" s="6"/>
    </row>
    <row r="53" spans="1:10" ht="15.75">
      <c r="A53" s="6"/>
      <c r="B53" s="6"/>
      <c r="C53" s="6"/>
      <c r="D53" s="6"/>
      <c r="E53" s="41" t="str">
        <f ca="1">"TP. Hồ Chí Minh, ngày "&amp;  DAY(NOW())&amp;" tháng " &amp;MONTH(NOW())&amp;" năm "&amp;YEAR(NOW())</f>
        <v>TP. Hồ Chí Minh, ngày 22 tháng 8 năm 2019</v>
      </c>
      <c r="F53" s="41"/>
      <c r="G53" s="41"/>
      <c r="H53" s="41"/>
      <c r="I53" s="41"/>
    </row>
    <row r="54" spans="1:10" ht="15.75">
      <c r="A54" s="22" t="s">
        <v>152</v>
      </c>
      <c r="B54" s="22"/>
      <c r="C54" s="22"/>
      <c r="D54" s="6"/>
      <c r="E54" s="22" t="s">
        <v>153</v>
      </c>
      <c r="F54" s="22"/>
      <c r="G54" s="22"/>
      <c r="H54" s="22"/>
      <c r="I54" s="22"/>
    </row>
    <row r="59" spans="1:10" ht="15.75">
      <c r="E59" s="39" t="s">
        <v>64</v>
      </c>
      <c r="F59" s="39"/>
      <c r="G59" s="39"/>
      <c r="H59" s="39"/>
      <c r="I59" s="39"/>
      <c r="J59" s="21"/>
    </row>
  </sheetData>
  <protectedRanges>
    <protectedRange sqref="I15:I47" name="Range4"/>
    <protectedRange sqref="E15:F47" name="Range3"/>
    <protectedRange sqref="A4" name="Range1"/>
    <protectedRange sqref="E13:F13" name="Range6"/>
    <protectedRange sqref="C9 H8:H9" name="Range2_2"/>
    <protectedRange sqref="C8" name="Range2_1_1_3"/>
    <protectedRange sqref="C10" name="Range2_1_1_1_2"/>
    <protectedRange sqref="B15:D47" name="Range3_1_1"/>
  </protectedRanges>
  <mergeCells count="24">
    <mergeCell ref="E59:I59"/>
    <mergeCell ref="A50:C50"/>
    <mergeCell ref="A51:C51"/>
    <mergeCell ref="E53:I53"/>
    <mergeCell ref="A54:C54"/>
    <mergeCell ref="E54:I54"/>
    <mergeCell ref="C14:D14"/>
    <mergeCell ref="A6:I6"/>
    <mergeCell ref="A8:B8"/>
    <mergeCell ref="C8:E8"/>
    <mergeCell ref="A9:B9"/>
    <mergeCell ref="C9:D9"/>
    <mergeCell ref="A10:B10"/>
    <mergeCell ref="A12:A13"/>
    <mergeCell ref="B12:B13"/>
    <mergeCell ref="C12:D13"/>
    <mergeCell ref="G12:H12"/>
    <mergeCell ref="I12:I13"/>
    <mergeCell ref="A4:D4"/>
    <mergeCell ref="A1:D1"/>
    <mergeCell ref="E1:I1"/>
    <mergeCell ref="A2:D2"/>
    <mergeCell ref="E2:I2"/>
    <mergeCell ref="A3:D3"/>
  </mergeCells>
  <conditionalFormatting sqref="H15:H47">
    <cfRule type="cellIs" dxfId="3" priority="2" stopIfTrue="1" operator="equal">
      <formula>"F"</formula>
    </cfRule>
  </conditionalFormatting>
  <conditionalFormatting sqref="G15:G47">
    <cfRule type="expression" dxfId="2" priority="1" stopIfTrue="1">
      <formula>MAX(#REF!)&lt;4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6"/>
  <sheetViews>
    <sheetView tabSelected="1" topLeftCell="A34" workbookViewId="0">
      <selection activeCell="E55" sqref="E55"/>
    </sheetView>
  </sheetViews>
  <sheetFormatPr defaultRowHeight="15"/>
  <cols>
    <col min="1" max="1" width="7.42578125" customWidth="1"/>
    <col min="2" max="2" width="14.140625" customWidth="1"/>
    <col min="3" max="3" width="19.42578125" customWidth="1"/>
  </cols>
  <sheetData>
    <row r="1" spans="1:11" ht="15.75">
      <c r="A1" s="22" t="s">
        <v>126</v>
      </c>
      <c r="B1" s="22"/>
      <c r="C1" s="22"/>
      <c r="D1" s="22"/>
      <c r="E1" s="22" t="s">
        <v>127</v>
      </c>
      <c r="F1" s="22"/>
      <c r="G1" s="22"/>
      <c r="H1" s="22"/>
      <c r="I1" s="22"/>
    </row>
    <row r="2" spans="1:11" ht="15.75">
      <c r="A2" s="22" t="s">
        <v>128</v>
      </c>
      <c r="B2" s="22"/>
      <c r="C2" s="22"/>
      <c r="D2" s="22"/>
      <c r="E2" s="23" t="s">
        <v>129</v>
      </c>
      <c r="F2" s="23"/>
      <c r="G2" s="23"/>
      <c r="H2" s="23"/>
      <c r="I2" s="23"/>
    </row>
    <row r="3" spans="1:11" ht="15.75">
      <c r="A3" s="22" t="s">
        <v>130</v>
      </c>
      <c r="B3" s="22"/>
      <c r="C3" s="22"/>
      <c r="D3" s="22"/>
      <c r="E3" s="6"/>
      <c r="F3" s="6"/>
      <c r="G3" s="6"/>
      <c r="H3" s="6"/>
      <c r="I3" s="6"/>
    </row>
    <row r="4" spans="1:11" ht="15.75">
      <c r="A4" s="22" t="s">
        <v>131</v>
      </c>
      <c r="B4" s="22"/>
      <c r="C4" s="22"/>
      <c r="D4" s="22"/>
      <c r="E4" s="6"/>
      <c r="F4" s="6"/>
      <c r="G4" s="6"/>
      <c r="H4" s="6"/>
      <c r="I4" s="6"/>
    </row>
    <row r="5" spans="1:11" ht="15.75">
      <c r="A5" s="5"/>
      <c r="B5" s="5"/>
      <c r="C5" s="5"/>
      <c r="D5" s="5"/>
      <c r="E5" s="6"/>
      <c r="F5" s="6"/>
      <c r="G5" s="6"/>
      <c r="H5" s="6"/>
      <c r="I5" s="6"/>
    </row>
    <row r="6" spans="1:11" ht="19.5">
      <c r="A6" s="25" t="s">
        <v>132</v>
      </c>
      <c r="B6" s="25"/>
      <c r="C6" s="25"/>
      <c r="D6" s="25"/>
      <c r="E6" s="25"/>
      <c r="F6" s="25"/>
      <c r="G6" s="25"/>
      <c r="H6" s="25"/>
      <c r="I6" s="25"/>
    </row>
    <row r="7" spans="1:11" ht="15.75">
      <c r="A7" s="5"/>
      <c r="B7" s="5"/>
      <c r="C7" s="5"/>
      <c r="D7" s="5"/>
      <c r="E7" s="5"/>
      <c r="F7" s="5"/>
      <c r="G7" s="5"/>
      <c r="H7" s="5"/>
      <c r="I7" s="5"/>
    </row>
    <row r="8" spans="1:11" ht="15.75">
      <c r="A8" s="26" t="s">
        <v>133</v>
      </c>
      <c r="B8" s="26"/>
      <c r="C8" s="42" t="s">
        <v>154</v>
      </c>
      <c r="D8" s="42"/>
      <c r="E8" s="42"/>
      <c r="F8" s="7" t="s">
        <v>134</v>
      </c>
      <c r="G8" s="7"/>
      <c r="H8" s="3">
        <v>2</v>
      </c>
      <c r="K8" s="4"/>
    </row>
    <row r="9" spans="1:11" ht="15.75">
      <c r="A9" s="26" t="s">
        <v>135</v>
      </c>
      <c r="B9" s="26"/>
      <c r="C9" s="26" t="s">
        <v>156</v>
      </c>
      <c r="D9" s="26"/>
      <c r="F9" s="7" t="s">
        <v>136</v>
      </c>
      <c r="G9" s="7"/>
      <c r="H9" s="1" t="s">
        <v>155</v>
      </c>
      <c r="K9" s="4"/>
    </row>
    <row r="10" spans="1:11" ht="15.75">
      <c r="A10" s="26" t="s">
        <v>137</v>
      </c>
      <c r="B10" s="26"/>
      <c r="C10" s="7" t="s">
        <v>138</v>
      </c>
      <c r="D10" s="7"/>
      <c r="F10" s="7" t="s">
        <v>139</v>
      </c>
      <c r="G10" s="7"/>
      <c r="H10" s="7" t="s">
        <v>140</v>
      </c>
      <c r="K10" s="6"/>
    </row>
    <row r="11" spans="1:11" ht="15.75">
      <c r="A11" s="6"/>
      <c r="B11" s="6"/>
      <c r="C11" s="6"/>
      <c r="D11" s="6"/>
      <c r="E11" s="6"/>
      <c r="F11" s="6"/>
      <c r="G11" s="6"/>
      <c r="H11" s="6"/>
      <c r="I11" s="6"/>
    </row>
    <row r="12" spans="1:11" ht="47.25">
      <c r="A12" s="27" t="s">
        <v>141</v>
      </c>
      <c r="B12" s="29" t="s">
        <v>142</v>
      </c>
      <c r="C12" s="31" t="s">
        <v>143</v>
      </c>
      <c r="D12" s="32"/>
      <c r="E12" s="8" t="s">
        <v>144</v>
      </c>
      <c r="F12" s="8" t="s">
        <v>145</v>
      </c>
      <c r="G12" s="35" t="s">
        <v>146</v>
      </c>
      <c r="H12" s="36"/>
      <c r="I12" s="37" t="s">
        <v>147</v>
      </c>
    </row>
    <row r="13" spans="1:11" ht="15.75">
      <c r="A13" s="28"/>
      <c r="B13" s="30"/>
      <c r="C13" s="33"/>
      <c r="D13" s="34"/>
      <c r="E13" s="9">
        <v>0.3</v>
      </c>
      <c r="F13" s="9">
        <v>0.7</v>
      </c>
      <c r="G13" s="10" t="s">
        <v>148</v>
      </c>
      <c r="H13" s="10" t="s">
        <v>149</v>
      </c>
      <c r="I13" s="38"/>
    </row>
    <row r="14" spans="1:11" ht="15.75">
      <c r="A14" s="11">
        <v>1</v>
      </c>
      <c r="B14" s="11">
        <v>2</v>
      </c>
      <c r="C14" s="24">
        <v>3</v>
      </c>
      <c r="D14" s="24"/>
      <c r="E14" s="11">
        <v>4</v>
      </c>
      <c r="F14" s="11">
        <v>5</v>
      </c>
      <c r="G14" s="11">
        <v>6</v>
      </c>
      <c r="H14" s="11">
        <v>7</v>
      </c>
      <c r="I14" s="10">
        <v>8</v>
      </c>
    </row>
    <row r="15" spans="1:11" ht="16.5">
      <c r="A15" s="43">
        <v>1</v>
      </c>
      <c r="B15" s="44">
        <v>250030228</v>
      </c>
      <c r="C15" s="45" t="s">
        <v>47</v>
      </c>
      <c r="D15" s="46" t="s">
        <v>37</v>
      </c>
      <c r="E15" s="12">
        <v>7</v>
      </c>
      <c r="F15" s="12">
        <v>7.5</v>
      </c>
      <c r="G15" s="12">
        <f t="shared" ref="G15:G54" si="0">E15*$E$13+F15*$F$13</f>
        <v>7.35</v>
      </c>
      <c r="H15" s="12" t="str">
        <f>IF(G15&lt;4,"F",IF(G15&lt;=4.9,"D",IF(G15&lt;=5.4,"D+",IF(G15&lt;=5.9,"C",IF(G15&lt;=6.9,"C+",IF(G15&lt;=7.9,"B",IF(G15&lt;=8.4,"B+","A")))))))</f>
        <v>B</v>
      </c>
      <c r="I15" s="56"/>
    </row>
    <row r="16" spans="1:11" ht="16.5">
      <c r="A16" s="47">
        <v>2</v>
      </c>
      <c r="B16" s="51">
        <v>350060050</v>
      </c>
      <c r="C16" s="49" t="s">
        <v>48</v>
      </c>
      <c r="D16" s="50" t="s">
        <v>49</v>
      </c>
      <c r="E16" s="13">
        <v>7</v>
      </c>
      <c r="F16" s="13">
        <v>6</v>
      </c>
      <c r="G16" s="13">
        <f t="shared" si="0"/>
        <v>6.2999999999999989</v>
      </c>
      <c r="H16" s="13" t="str">
        <f t="shared" ref="H16:H54" si="1">IF(G16&lt;4,"F",IF(G16&lt;=4.9,"D",IF(G16&lt;=5.4,"D+",IF(G16&lt;=5.9,"C",IF(G16&lt;=6.9,"C+",IF(G16&lt;=7.9,"B",IF(G16&lt;=8.4,"B+","A")))))))</f>
        <v>C+</v>
      </c>
      <c r="I16" s="57"/>
    </row>
    <row r="17" spans="1:9" ht="16.5">
      <c r="A17" s="47">
        <v>3</v>
      </c>
      <c r="B17" s="51">
        <v>350090101</v>
      </c>
      <c r="C17" s="49" t="s">
        <v>44</v>
      </c>
      <c r="D17" s="50" t="s">
        <v>50</v>
      </c>
      <c r="E17" s="13">
        <v>7</v>
      </c>
      <c r="F17" s="13">
        <v>8</v>
      </c>
      <c r="G17" s="13">
        <f t="shared" si="0"/>
        <v>7.6999999999999993</v>
      </c>
      <c r="H17" s="13" t="str">
        <f t="shared" si="1"/>
        <v>B</v>
      </c>
      <c r="I17" s="57"/>
    </row>
    <row r="18" spans="1:9" ht="16.5">
      <c r="A18" s="47">
        <v>4</v>
      </c>
      <c r="B18" s="51">
        <v>350020303</v>
      </c>
      <c r="C18" s="49" t="s">
        <v>45</v>
      </c>
      <c r="D18" s="50" t="s">
        <v>51</v>
      </c>
      <c r="E18" s="13">
        <v>7</v>
      </c>
      <c r="F18" s="13">
        <v>7</v>
      </c>
      <c r="G18" s="13">
        <f t="shared" si="0"/>
        <v>7</v>
      </c>
      <c r="H18" s="13" t="str">
        <f t="shared" si="1"/>
        <v>B</v>
      </c>
      <c r="I18" s="57"/>
    </row>
    <row r="19" spans="1:9" ht="16.5">
      <c r="A19" s="47">
        <v>5</v>
      </c>
      <c r="B19" s="51">
        <v>450030137</v>
      </c>
      <c r="C19" s="49" t="s">
        <v>52</v>
      </c>
      <c r="D19" s="50" t="s">
        <v>33</v>
      </c>
      <c r="E19" s="13">
        <v>7</v>
      </c>
      <c r="F19" s="13">
        <v>0</v>
      </c>
      <c r="G19" s="13">
        <f t="shared" si="0"/>
        <v>2.1</v>
      </c>
      <c r="H19" s="13" t="str">
        <f t="shared" si="1"/>
        <v>F</v>
      </c>
      <c r="I19" s="57"/>
    </row>
    <row r="20" spans="1:9" ht="16.5">
      <c r="A20" s="47">
        <v>6</v>
      </c>
      <c r="B20" s="51">
        <v>450050097</v>
      </c>
      <c r="C20" s="49" t="s">
        <v>36</v>
      </c>
      <c r="D20" s="50" t="s">
        <v>25</v>
      </c>
      <c r="E20" s="13">
        <v>6</v>
      </c>
      <c r="F20" s="13">
        <v>6</v>
      </c>
      <c r="G20" s="13">
        <f t="shared" si="0"/>
        <v>5.9999999999999991</v>
      </c>
      <c r="H20" s="13" t="str">
        <f t="shared" si="1"/>
        <v>C+</v>
      </c>
      <c r="I20" s="57"/>
    </row>
    <row r="21" spans="1:9" ht="16.5">
      <c r="A21" s="47">
        <v>7</v>
      </c>
      <c r="B21" s="51">
        <v>450010078</v>
      </c>
      <c r="C21" s="49" t="s">
        <v>15</v>
      </c>
      <c r="D21" s="50" t="s">
        <v>43</v>
      </c>
      <c r="E21" s="13">
        <v>8</v>
      </c>
      <c r="F21" s="13">
        <v>8</v>
      </c>
      <c r="G21" s="13">
        <f t="shared" si="0"/>
        <v>8</v>
      </c>
      <c r="H21" s="13" t="str">
        <f t="shared" si="1"/>
        <v>B+</v>
      </c>
      <c r="I21" s="57"/>
    </row>
    <row r="22" spans="1:9" ht="16.5">
      <c r="A22" s="47">
        <v>8</v>
      </c>
      <c r="B22" s="51">
        <v>450050033</v>
      </c>
      <c r="C22" s="49" t="s">
        <v>53</v>
      </c>
      <c r="D22" s="50" t="s">
        <v>54</v>
      </c>
      <c r="E22" s="13">
        <v>7</v>
      </c>
      <c r="F22" s="13">
        <v>8</v>
      </c>
      <c r="G22" s="13">
        <f t="shared" si="0"/>
        <v>7.6999999999999993</v>
      </c>
      <c r="H22" s="13" t="str">
        <f t="shared" si="1"/>
        <v>B</v>
      </c>
      <c r="I22" s="57"/>
    </row>
    <row r="23" spans="1:9" ht="16.5">
      <c r="A23" s="47">
        <v>9</v>
      </c>
      <c r="B23" s="51">
        <v>450050022</v>
      </c>
      <c r="C23" s="49" t="s">
        <v>55</v>
      </c>
      <c r="D23" s="50" t="s">
        <v>56</v>
      </c>
      <c r="E23" s="13">
        <v>7</v>
      </c>
      <c r="F23" s="13">
        <v>8</v>
      </c>
      <c r="G23" s="13">
        <f t="shared" si="0"/>
        <v>7.6999999999999993</v>
      </c>
      <c r="H23" s="13" t="str">
        <f t="shared" si="1"/>
        <v>B</v>
      </c>
      <c r="I23" s="57"/>
    </row>
    <row r="24" spans="1:9" ht="16.5">
      <c r="A24" s="47">
        <v>10</v>
      </c>
      <c r="B24" s="51">
        <v>450100102</v>
      </c>
      <c r="C24" s="49" t="s">
        <v>28</v>
      </c>
      <c r="D24" s="50" t="s">
        <v>2</v>
      </c>
      <c r="E24" s="13">
        <v>7</v>
      </c>
      <c r="F24" s="13">
        <v>7</v>
      </c>
      <c r="G24" s="13">
        <f t="shared" si="0"/>
        <v>7</v>
      </c>
      <c r="H24" s="13" t="str">
        <f t="shared" si="1"/>
        <v>B</v>
      </c>
      <c r="I24" s="57"/>
    </row>
    <row r="25" spans="1:9" ht="16.5">
      <c r="A25" s="47">
        <v>11</v>
      </c>
      <c r="B25" s="51">
        <v>450090119</v>
      </c>
      <c r="C25" s="49" t="s">
        <v>42</v>
      </c>
      <c r="D25" s="50" t="s">
        <v>13</v>
      </c>
      <c r="E25" s="13">
        <v>0</v>
      </c>
      <c r="F25" s="13">
        <v>0</v>
      </c>
      <c r="G25" s="13">
        <f t="shared" si="0"/>
        <v>0</v>
      </c>
      <c r="H25" s="13" t="str">
        <f t="shared" si="1"/>
        <v>F</v>
      </c>
      <c r="I25" s="57"/>
    </row>
    <row r="26" spans="1:9" ht="16.5">
      <c r="A26" s="47">
        <v>12</v>
      </c>
      <c r="B26" s="51">
        <v>550110026</v>
      </c>
      <c r="C26" s="49" t="s">
        <v>57</v>
      </c>
      <c r="D26" s="50" t="s">
        <v>58</v>
      </c>
      <c r="E26" s="13">
        <v>7</v>
      </c>
      <c r="F26" s="13">
        <v>7</v>
      </c>
      <c r="G26" s="13">
        <f t="shared" si="0"/>
        <v>7</v>
      </c>
      <c r="H26" s="13" t="str">
        <f t="shared" si="1"/>
        <v>B</v>
      </c>
      <c r="I26" s="57"/>
    </row>
    <row r="27" spans="1:9" ht="16.5">
      <c r="A27" s="47">
        <v>13</v>
      </c>
      <c r="B27" s="51">
        <v>550110041</v>
      </c>
      <c r="C27" s="49" t="s">
        <v>59</v>
      </c>
      <c r="D27" s="50" t="s">
        <v>60</v>
      </c>
      <c r="E27" s="13">
        <v>8</v>
      </c>
      <c r="F27" s="13">
        <v>9</v>
      </c>
      <c r="G27" s="13">
        <f t="shared" si="0"/>
        <v>8.6999999999999993</v>
      </c>
      <c r="H27" s="13" t="str">
        <f t="shared" si="1"/>
        <v>A</v>
      </c>
      <c r="I27" s="57"/>
    </row>
    <row r="28" spans="1:9" ht="16.5">
      <c r="A28" s="47">
        <v>14</v>
      </c>
      <c r="B28" s="51">
        <v>550110033</v>
      </c>
      <c r="C28" s="49" t="s">
        <v>61</v>
      </c>
      <c r="D28" s="50" t="s">
        <v>39</v>
      </c>
      <c r="E28" s="13">
        <v>9</v>
      </c>
      <c r="F28" s="13">
        <v>8</v>
      </c>
      <c r="G28" s="13">
        <f t="shared" si="0"/>
        <v>8.2999999999999989</v>
      </c>
      <c r="H28" s="13" t="str">
        <f t="shared" si="1"/>
        <v>B+</v>
      </c>
      <c r="I28" s="57"/>
    </row>
    <row r="29" spans="1:9" ht="16.5">
      <c r="A29" s="47">
        <v>15</v>
      </c>
      <c r="B29" s="51">
        <v>550110031</v>
      </c>
      <c r="C29" s="49" t="s">
        <v>62</v>
      </c>
      <c r="D29" s="50" t="s">
        <v>63</v>
      </c>
      <c r="E29" s="13">
        <v>8</v>
      </c>
      <c r="F29" s="13">
        <v>8</v>
      </c>
      <c r="G29" s="13">
        <f t="shared" si="0"/>
        <v>8</v>
      </c>
      <c r="H29" s="13" t="str">
        <f t="shared" si="1"/>
        <v>B+</v>
      </c>
      <c r="I29" s="57"/>
    </row>
    <row r="30" spans="1:9" ht="16.5">
      <c r="A30" s="47">
        <v>16</v>
      </c>
      <c r="B30" s="51">
        <v>550100011</v>
      </c>
      <c r="C30" s="49" t="s">
        <v>64</v>
      </c>
      <c r="D30" s="50" t="s">
        <v>8</v>
      </c>
      <c r="E30" s="13">
        <v>7</v>
      </c>
      <c r="F30" s="13">
        <v>6.5</v>
      </c>
      <c r="G30" s="13">
        <f t="shared" si="0"/>
        <v>6.65</v>
      </c>
      <c r="H30" s="13" t="str">
        <f t="shared" si="1"/>
        <v>C+</v>
      </c>
      <c r="I30" s="57"/>
    </row>
    <row r="31" spans="1:9" ht="16.5">
      <c r="A31" s="47">
        <v>17</v>
      </c>
      <c r="B31" s="51">
        <v>550130024</v>
      </c>
      <c r="C31" s="49" t="s">
        <v>65</v>
      </c>
      <c r="D31" s="50" t="s">
        <v>12</v>
      </c>
      <c r="E31" s="13">
        <v>6</v>
      </c>
      <c r="F31" s="13">
        <v>7</v>
      </c>
      <c r="G31" s="13">
        <f t="shared" si="0"/>
        <v>6.6999999999999993</v>
      </c>
      <c r="H31" s="13" t="str">
        <f t="shared" si="1"/>
        <v>C+</v>
      </c>
      <c r="I31" s="57"/>
    </row>
    <row r="32" spans="1:9" ht="16.5">
      <c r="A32" s="47">
        <v>18</v>
      </c>
      <c r="B32" s="51">
        <v>550020206</v>
      </c>
      <c r="C32" s="49" t="s">
        <v>66</v>
      </c>
      <c r="D32" s="50" t="s">
        <v>67</v>
      </c>
      <c r="E32" s="13">
        <v>7</v>
      </c>
      <c r="F32" s="13">
        <v>6.5</v>
      </c>
      <c r="G32" s="13">
        <f t="shared" si="0"/>
        <v>6.65</v>
      </c>
      <c r="H32" s="13" t="str">
        <f t="shared" si="1"/>
        <v>C+</v>
      </c>
      <c r="I32" s="57"/>
    </row>
    <row r="33" spans="1:9" ht="16.5">
      <c r="A33" s="47">
        <v>19</v>
      </c>
      <c r="B33" s="51">
        <v>55002020</v>
      </c>
      <c r="C33" s="49" t="s">
        <v>68</v>
      </c>
      <c r="D33" s="50" t="s">
        <v>29</v>
      </c>
      <c r="E33" s="13">
        <v>6</v>
      </c>
      <c r="F33" s="13">
        <v>7</v>
      </c>
      <c r="G33" s="13">
        <f t="shared" si="0"/>
        <v>6.6999999999999993</v>
      </c>
      <c r="H33" s="13" t="str">
        <f t="shared" si="1"/>
        <v>C+</v>
      </c>
      <c r="I33" s="57"/>
    </row>
    <row r="34" spans="1:9" ht="16.5">
      <c r="A34" s="47">
        <v>20</v>
      </c>
      <c r="B34" s="51">
        <v>550020067</v>
      </c>
      <c r="C34" s="49" t="s">
        <v>64</v>
      </c>
      <c r="D34" s="50" t="s">
        <v>54</v>
      </c>
      <c r="E34" s="13">
        <v>7</v>
      </c>
      <c r="F34" s="13">
        <v>7</v>
      </c>
      <c r="G34" s="13">
        <f t="shared" si="0"/>
        <v>7</v>
      </c>
      <c r="H34" s="13" t="str">
        <f t="shared" si="1"/>
        <v>B</v>
      </c>
      <c r="I34" s="57"/>
    </row>
    <row r="35" spans="1:9" ht="16.5">
      <c r="A35" s="47">
        <v>21</v>
      </c>
      <c r="B35" s="51">
        <v>550020091</v>
      </c>
      <c r="C35" s="49" t="s">
        <v>69</v>
      </c>
      <c r="D35" s="50" t="s">
        <v>16</v>
      </c>
      <c r="E35" s="13">
        <v>8</v>
      </c>
      <c r="F35" s="13">
        <v>7</v>
      </c>
      <c r="G35" s="13">
        <f t="shared" si="0"/>
        <v>7.2999999999999989</v>
      </c>
      <c r="H35" s="13" t="str">
        <f t="shared" si="1"/>
        <v>B</v>
      </c>
      <c r="I35" s="57"/>
    </row>
    <row r="36" spans="1:9" ht="16.5">
      <c r="A36" s="47">
        <v>22</v>
      </c>
      <c r="B36" s="51">
        <v>550020164</v>
      </c>
      <c r="C36" s="49" t="s">
        <v>70</v>
      </c>
      <c r="D36" s="50" t="s">
        <v>29</v>
      </c>
      <c r="E36" s="13">
        <v>7</v>
      </c>
      <c r="F36" s="13">
        <v>7</v>
      </c>
      <c r="G36" s="13">
        <f t="shared" si="0"/>
        <v>7</v>
      </c>
      <c r="H36" s="13" t="str">
        <f t="shared" si="1"/>
        <v>B</v>
      </c>
      <c r="I36" s="57"/>
    </row>
    <row r="37" spans="1:9" ht="16.5">
      <c r="A37" s="47">
        <v>23</v>
      </c>
      <c r="B37" s="51">
        <v>550040135</v>
      </c>
      <c r="C37" s="49" t="s">
        <v>71</v>
      </c>
      <c r="D37" s="50" t="s">
        <v>25</v>
      </c>
      <c r="E37" s="13">
        <v>7</v>
      </c>
      <c r="F37" s="13">
        <v>7</v>
      </c>
      <c r="G37" s="13">
        <f t="shared" si="0"/>
        <v>7</v>
      </c>
      <c r="H37" s="13" t="str">
        <f t="shared" si="1"/>
        <v>B</v>
      </c>
      <c r="I37" s="57"/>
    </row>
    <row r="38" spans="1:9" ht="16.5">
      <c r="A38" s="47">
        <v>24</v>
      </c>
      <c r="B38" s="51">
        <v>550040123</v>
      </c>
      <c r="C38" s="49" t="s">
        <v>72</v>
      </c>
      <c r="D38" s="50" t="s">
        <v>73</v>
      </c>
      <c r="E38" s="13">
        <v>7</v>
      </c>
      <c r="F38" s="13">
        <v>7.5</v>
      </c>
      <c r="G38" s="13">
        <f t="shared" si="0"/>
        <v>7.35</v>
      </c>
      <c r="H38" s="13" t="str">
        <f t="shared" si="1"/>
        <v>B</v>
      </c>
      <c r="I38" s="57"/>
    </row>
    <row r="39" spans="1:9" ht="16.5">
      <c r="A39" s="47">
        <v>25</v>
      </c>
      <c r="B39" s="51">
        <v>550080019</v>
      </c>
      <c r="C39" s="49" t="s">
        <v>74</v>
      </c>
      <c r="D39" s="50" t="s">
        <v>29</v>
      </c>
      <c r="E39" s="13">
        <v>8</v>
      </c>
      <c r="F39" s="13">
        <v>6.5</v>
      </c>
      <c r="G39" s="13">
        <f t="shared" si="0"/>
        <v>6.9499999999999993</v>
      </c>
      <c r="H39" s="13" t="str">
        <f t="shared" si="1"/>
        <v>B</v>
      </c>
      <c r="I39" s="57"/>
    </row>
    <row r="40" spans="1:9" ht="16.5">
      <c r="A40" s="47">
        <v>26</v>
      </c>
      <c r="B40" s="51">
        <v>550090103</v>
      </c>
      <c r="C40" s="49" t="s">
        <v>75</v>
      </c>
      <c r="D40" s="50" t="s">
        <v>76</v>
      </c>
      <c r="E40" s="13">
        <v>9</v>
      </c>
      <c r="F40" s="13">
        <v>9</v>
      </c>
      <c r="G40" s="13">
        <f t="shared" si="0"/>
        <v>9</v>
      </c>
      <c r="H40" s="13" t="str">
        <f t="shared" si="1"/>
        <v>A</v>
      </c>
      <c r="I40" s="57"/>
    </row>
    <row r="41" spans="1:9" ht="16.5">
      <c r="A41" s="47">
        <v>27</v>
      </c>
      <c r="B41" s="51">
        <v>550110027</v>
      </c>
      <c r="C41" s="49" t="s">
        <v>31</v>
      </c>
      <c r="D41" s="50" t="s">
        <v>30</v>
      </c>
      <c r="E41" s="13">
        <v>7</v>
      </c>
      <c r="F41" s="13">
        <v>8</v>
      </c>
      <c r="G41" s="13">
        <f t="shared" si="0"/>
        <v>7.6999999999999993</v>
      </c>
      <c r="H41" s="13" t="str">
        <f t="shared" si="1"/>
        <v>B</v>
      </c>
      <c r="I41" s="57"/>
    </row>
    <row r="42" spans="1:9" ht="16.5">
      <c r="A42" s="47">
        <v>28</v>
      </c>
      <c r="B42" s="51">
        <v>550030106</v>
      </c>
      <c r="C42" s="49" t="s">
        <v>77</v>
      </c>
      <c r="D42" s="50" t="s">
        <v>78</v>
      </c>
      <c r="E42" s="13">
        <v>6</v>
      </c>
      <c r="F42" s="13">
        <v>6</v>
      </c>
      <c r="G42" s="13">
        <f t="shared" si="0"/>
        <v>5.9999999999999991</v>
      </c>
      <c r="H42" s="13" t="str">
        <f t="shared" si="1"/>
        <v>C+</v>
      </c>
      <c r="I42" s="57"/>
    </row>
    <row r="43" spans="1:9" ht="16.5">
      <c r="A43" s="47">
        <v>29</v>
      </c>
      <c r="B43" s="51">
        <v>550120078</v>
      </c>
      <c r="C43" s="49" t="s">
        <v>79</v>
      </c>
      <c r="D43" s="50" t="s">
        <v>11</v>
      </c>
      <c r="E43" s="13">
        <v>7</v>
      </c>
      <c r="F43" s="13">
        <v>6</v>
      </c>
      <c r="G43" s="13">
        <f t="shared" si="0"/>
        <v>6.2999999999999989</v>
      </c>
      <c r="H43" s="13" t="str">
        <f t="shared" si="1"/>
        <v>C+</v>
      </c>
      <c r="I43" s="57"/>
    </row>
    <row r="44" spans="1:9" ht="16.5">
      <c r="A44" s="47">
        <v>30</v>
      </c>
      <c r="B44" s="51">
        <v>550110064</v>
      </c>
      <c r="C44" s="49" t="s">
        <v>80</v>
      </c>
      <c r="D44" s="50" t="s">
        <v>30</v>
      </c>
      <c r="E44" s="13">
        <v>7</v>
      </c>
      <c r="F44" s="13">
        <v>8</v>
      </c>
      <c r="G44" s="13">
        <f t="shared" si="0"/>
        <v>7.6999999999999993</v>
      </c>
      <c r="H44" s="13" t="str">
        <f t="shared" si="1"/>
        <v>B</v>
      </c>
      <c r="I44" s="57"/>
    </row>
    <row r="45" spans="1:9" ht="16.5">
      <c r="A45" s="47">
        <v>31</v>
      </c>
      <c r="B45" s="51">
        <v>550110079</v>
      </c>
      <c r="C45" s="49" t="s">
        <v>81</v>
      </c>
      <c r="D45" s="50" t="s">
        <v>73</v>
      </c>
      <c r="E45" s="13">
        <v>8</v>
      </c>
      <c r="F45" s="13">
        <v>8</v>
      </c>
      <c r="G45" s="13">
        <f t="shared" si="0"/>
        <v>8</v>
      </c>
      <c r="H45" s="13" t="str">
        <f t="shared" si="1"/>
        <v>B+</v>
      </c>
      <c r="I45" s="57"/>
    </row>
    <row r="46" spans="1:9" ht="16.5">
      <c r="A46" s="47">
        <v>32</v>
      </c>
      <c r="B46" s="51">
        <v>550110006</v>
      </c>
      <c r="C46" s="49" t="s">
        <v>24</v>
      </c>
      <c r="D46" s="50" t="s">
        <v>3</v>
      </c>
      <c r="E46" s="13">
        <v>8</v>
      </c>
      <c r="F46" s="13">
        <v>7.5</v>
      </c>
      <c r="G46" s="13">
        <f t="shared" si="0"/>
        <v>7.65</v>
      </c>
      <c r="H46" s="13" t="str">
        <f t="shared" si="1"/>
        <v>B</v>
      </c>
      <c r="I46" s="57"/>
    </row>
    <row r="47" spans="1:9" ht="16.5">
      <c r="A47" s="47">
        <v>33</v>
      </c>
      <c r="B47" s="51">
        <v>550110074</v>
      </c>
      <c r="C47" s="49" t="s">
        <v>40</v>
      </c>
      <c r="D47" s="50" t="s">
        <v>82</v>
      </c>
      <c r="E47" s="13">
        <v>8</v>
      </c>
      <c r="F47" s="13">
        <v>8.5</v>
      </c>
      <c r="G47" s="13">
        <f t="shared" si="0"/>
        <v>8.35</v>
      </c>
      <c r="H47" s="13" t="str">
        <f t="shared" si="1"/>
        <v>B+</v>
      </c>
      <c r="I47" s="57"/>
    </row>
    <row r="48" spans="1:9" ht="16.5">
      <c r="A48" s="47">
        <v>34</v>
      </c>
      <c r="B48" s="51">
        <v>550110077</v>
      </c>
      <c r="C48" s="49" t="s">
        <v>83</v>
      </c>
      <c r="D48" s="50" t="s">
        <v>32</v>
      </c>
      <c r="E48" s="13">
        <v>8</v>
      </c>
      <c r="F48" s="13">
        <v>8</v>
      </c>
      <c r="G48" s="13">
        <f t="shared" si="0"/>
        <v>8</v>
      </c>
      <c r="H48" s="13" t="str">
        <f t="shared" si="1"/>
        <v>B+</v>
      </c>
      <c r="I48" s="57"/>
    </row>
    <row r="49" spans="1:9" ht="16.5">
      <c r="A49" s="47">
        <v>35</v>
      </c>
      <c r="B49" s="51">
        <v>550110069</v>
      </c>
      <c r="C49" s="49" t="s">
        <v>84</v>
      </c>
      <c r="D49" s="50" t="s">
        <v>19</v>
      </c>
      <c r="E49" s="13">
        <v>7</v>
      </c>
      <c r="F49" s="13">
        <v>8</v>
      </c>
      <c r="G49" s="13">
        <f t="shared" si="0"/>
        <v>7.6999999999999993</v>
      </c>
      <c r="H49" s="13" t="str">
        <f t="shared" si="1"/>
        <v>B</v>
      </c>
      <c r="I49" s="57"/>
    </row>
    <row r="50" spans="1:9" ht="16.5">
      <c r="A50" s="47">
        <v>36</v>
      </c>
      <c r="B50" s="51">
        <v>550110002</v>
      </c>
      <c r="C50" s="49" t="s">
        <v>85</v>
      </c>
      <c r="D50" s="50" t="s">
        <v>86</v>
      </c>
      <c r="E50" s="13">
        <v>8</v>
      </c>
      <c r="F50" s="13">
        <v>8.5</v>
      </c>
      <c r="G50" s="13">
        <f t="shared" si="0"/>
        <v>8.35</v>
      </c>
      <c r="H50" s="13" t="str">
        <f t="shared" si="1"/>
        <v>B+</v>
      </c>
      <c r="I50" s="57"/>
    </row>
    <row r="51" spans="1:9" ht="16.5">
      <c r="A51" s="47">
        <v>37</v>
      </c>
      <c r="B51" s="51">
        <v>450100084</v>
      </c>
      <c r="C51" s="49" t="s">
        <v>87</v>
      </c>
      <c r="D51" s="50" t="s">
        <v>12</v>
      </c>
      <c r="E51" s="13">
        <v>8</v>
      </c>
      <c r="F51" s="13">
        <v>7</v>
      </c>
      <c r="G51" s="13">
        <f t="shared" si="0"/>
        <v>7.2999999999999989</v>
      </c>
      <c r="H51" s="13" t="str">
        <f t="shared" si="1"/>
        <v>B</v>
      </c>
      <c r="I51" s="57"/>
    </row>
    <row r="52" spans="1:9" ht="16.5">
      <c r="A52" s="47">
        <v>38</v>
      </c>
      <c r="B52" s="51">
        <v>450080080</v>
      </c>
      <c r="C52" s="49" t="s">
        <v>88</v>
      </c>
      <c r="D52" s="50" t="s">
        <v>0</v>
      </c>
      <c r="E52" s="13">
        <v>8</v>
      </c>
      <c r="F52" s="13">
        <v>7</v>
      </c>
      <c r="G52" s="13">
        <f t="shared" si="0"/>
        <v>7.2999999999999989</v>
      </c>
      <c r="H52" s="13" t="str">
        <f t="shared" si="1"/>
        <v>B</v>
      </c>
      <c r="I52" s="57"/>
    </row>
    <row r="53" spans="1:9" ht="16.5">
      <c r="A53" s="47">
        <v>39</v>
      </c>
      <c r="B53" s="51">
        <v>550150024</v>
      </c>
      <c r="C53" s="49" t="s">
        <v>89</v>
      </c>
      <c r="D53" s="50" t="s">
        <v>34</v>
      </c>
      <c r="E53" s="13">
        <v>5</v>
      </c>
      <c r="F53" s="13">
        <v>5</v>
      </c>
      <c r="G53" s="13">
        <f t="shared" si="0"/>
        <v>5</v>
      </c>
      <c r="H53" s="13" t="str">
        <f t="shared" si="1"/>
        <v>D+</v>
      </c>
      <c r="I53" s="57"/>
    </row>
    <row r="54" spans="1:9" ht="16.5">
      <c r="A54" s="52">
        <v>40</v>
      </c>
      <c r="B54" s="53">
        <v>550100026</v>
      </c>
      <c r="C54" s="54" t="s">
        <v>89</v>
      </c>
      <c r="D54" s="55" t="s">
        <v>34</v>
      </c>
      <c r="E54" s="14">
        <v>7</v>
      </c>
      <c r="F54" s="14">
        <v>6</v>
      </c>
      <c r="G54" s="14">
        <f t="shared" si="0"/>
        <v>6.2999999999999989</v>
      </c>
      <c r="H54" s="14" t="str">
        <f t="shared" si="1"/>
        <v>C+</v>
      </c>
      <c r="I54" s="58"/>
    </row>
    <row r="55" spans="1:9" ht="15.75">
      <c r="A55" s="6"/>
      <c r="B55" s="6"/>
      <c r="C55" s="6"/>
      <c r="D55" s="6"/>
      <c r="E55" s="6"/>
      <c r="F55" s="6"/>
      <c r="G55" s="6"/>
      <c r="H55" s="6"/>
      <c r="I55" s="6"/>
    </row>
    <row r="56" spans="1:9" ht="15.75">
      <c r="A56" s="15" t="str">
        <f>"Cộng danh sách gồm "</f>
        <v xml:space="preserve">Cộng danh sách gồm </v>
      </c>
      <c r="B56" s="15"/>
      <c r="C56" s="15"/>
      <c r="D56" s="16">
        <f>COUNTA(H15:H54)</f>
        <v>40</v>
      </c>
      <c r="E56" s="17">
        <v>1</v>
      </c>
      <c r="F56" s="2"/>
      <c r="G56" s="6"/>
      <c r="H56" s="6"/>
      <c r="I56" s="6"/>
    </row>
    <row r="57" spans="1:9" ht="15.75">
      <c r="A57" s="40" t="s">
        <v>150</v>
      </c>
      <c r="B57" s="40"/>
      <c r="C57" s="40"/>
      <c r="D57" s="11">
        <f>COUNTIF(G15:G54,"&gt;=5")</f>
        <v>38</v>
      </c>
      <c r="E57" s="18">
        <f>D57/D56</f>
        <v>0.95</v>
      </c>
      <c r="F57" s="19"/>
      <c r="G57" s="6"/>
      <c r="H57" s="6"/>
      <c r="I57" s="6"/>
    </row>
    <row r="58" spans="1:9" ht="15.75">
      <c r="A58" s="40" t="s">
        <v>151</v>
      </c>
      <c r="B58" s="40"/>
      <c r="C58" s="40"/>
      <c r="D58" s="11">
        <f>COUNTIF(G15:G54,"&lt;5")</f>
        <v>2</v>
      </c>
      <c r="E58" s="18">
        <f>D58/D56</f>
        <v>0.05</v>
      </c>
      <c r="F58" s="19"/>
      <c r="G58" s="6"/>
      <c r="H58" s="6"/>
      <c r="I58" s="6"/>
    </row>
    <row r="59" spans="1:9" ht="15.75">
      <c r="A59" s="7"/>
      <c r="B59" s="7"/>
      <c r="C59" s="20"/>
      <c r="D59" s="7"/>
      <c r="E59" s="4"/>
      <c r="F59" s="6"/>
      <c r="G59" s="6"/>
      <c r="H59" s="6"/>
      <c r="I59" s="6"/>
    </row>
    <row r="60" spans="1:9" ht="15.75">
      <c r="A60" s="6"/>
      <c r="B60" s="6"/>
      <c r="C60" s="6"/>
      <c r="D60" s="6"/>
      <c r="E60" s="41" t="str">
        <f ca="1">"TP. Hồ Chí Minh, ngày "&amp;  DAY(NOW())&amp;" tháng " &amp;MONTH(NOW())&amp;" năm "&amp;YEAR(NOW())</f>
        <v>TP. Hồ Chí Minh, ngày 22 tháng 8 năm 2019</v>
      </c>
      <c r="F60" s="41"/>
      <c r="G60" s="41"/>
      <c r="H60" s="41"/>
      <c r="I60" s="41"/>
    </row>
    <row r="61" spans="1:9" ht="15.75">
      <c r="A61" s="22" t="s">
        <v>152</v>
      </c>
      <c r="B61" s="22"/>
      <c r="C61" s="22"/>
      <c r="D61" s="6"/>
      <c r="E61" s="22" t="s">
        <v>153</v>
      </c>
      <c r="F61" s="22"/>
      <c r="G61" s="22"/>
      <c r="H61" s="22"/>
      <c r="I61" s="22"/>
    </row>
    <row r="66" spans="5:9" ht="15.75" customHeight="1">
      <c r="E66" s="39" t="s">
        <v>64</v>
      </c>
      <c r="F66" s="39"/>
      <c r="G66" s="39"/>
      <c r="H66" s="39"/>
      <c r="I66" s="39"/>
    </row>
  </sheetData>
  <protectedRanges>
    <protectedRange sqref="I15:I54" name="Range4"/>
    <protectedRange sqref="E15:F54" name="Range3"/>
    <protectedRange sqref="A4" name="Range1"/>
    <protectedRange sqref="E13:F13" name="Range6"/>
    <protectedRange sqref="C9 H8:H9" name="Range2_2"/>
    <protectedRange sqref="C8" name="Range2_1_1_3"/>
    <protectedRange sqref="C10" name="Range2_1_1_1_2"/>
    <protectedRange sqref="B15:D54" name="Range3_1"/>
  </protectedRanges>
  <mergeCells count="24">
    <mergeCell ref="A61:C61"/>
    <mergeCell ref="E61:I61"/>
    <mergeCell ref="C8:E8"/>
    <mergeCell ref="E66:I66"/>
    <mergeCell ref="G12:H12"/>
    <mergeCell ref="I12:I13"/>
    <mergeCell ref="C14:D14"/>
    <mergeCell ref="A57:C57"/>
    <mergeCell ref="A58:C58"/>
    <mergeCell ref="E60:I60"/>
    <mergeCell ref="A10:B10"/>
    <mergeCell ref="A12:A13"/>
    <mergeCell ref="B12:B13"/>
    <mergeCell ref="C12:D13"/>
    <mergeCell ref="A6:I6"/>
    <mergeCell ref="A8:B8"/>
    <mergeCell ref="A9:B9"/>
    <mergeCell ref="C9:D9"/>
    <mergeCell ref="A1:D1"/>
    <mergeCell ref="E1:I1"/>
    <mergeCell ref="A2:D2"/>
    <mergeCell ref="E2:I2"/>
    <mergeCell ref="A3:D3"/>
    <mergeCell ref="A4:D4"/>
  </mergeCells>
  <conditionalFormatting sqref="H15:H54">
    <cfRule type="cellIs" dxfId="1" priority="2" stopIfTrue="1" operator="equal">
      <formula>"F"</formula>
    </cfRule>
  </conditionalFormatting>
  <conditionalFormatting sqref="G15:G54">
    <cfRule type="expression" dxfId="0" priority="1" stopIfTrue="1">
      <formula>MAX(#REF!)&lt;4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NL1-ĐH2</vt:lpstr>
      <vt:lpstr>NL1-ĐH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2019-08-22T02:45:44Z</dcterms:modified>
</cp:coreProperties>
</file>