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4"/>
  <workbookPr filterPrivacy="1"/>
  <mc:AlternateContent xmlns:mc="http://schemas.openxmlformats.org/markup-compatibility/2006">
    <mc:Choice Requires="x15">
      <x15ac:absPath xmlns:x15ac="http://schemas.microsoft.com/office/spreadsheetml/2010/11/ac" url="https://www.dropbox.com/378751187/"/>
    </mc:Choice>
  </mc:AlternateContent>
  <bookViews>
    <workbookView xWindow="0" yWindow="0" windowWidth="15360" windowHeight="20480"/>
  </bookViews>
  <sheets>
    <sheet name="PL_ĐH1" sheetId="38" r:id="rId1"/>
  </sheets>
  <definedNames>
    <definedName name="_xlnm.Print_Titles" localSheetId="0">PL_ĐH1!$12:$14</definedName>
  </definedName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38" l="1"/>
  <c r="H22" i="38"/>
  <c r="G21" i="38"/>
  <c r="H21" i="38"/>
  <c r="G50" i="38"/>
  <c r="H50" i="38"/>
  <c r="G51" i="38"/>
  <c r="H51" i="38"/>
  <c r="G52" i="38"/>
  <c r="H52" i="38"/>
  <c r="G15" i="38"/>
  <c r="H15" i="38"/>
  <c r="G16" i="38"/>
  <c r="H16" i="38"/>
  <c r="G17" i="38"/>
  <c r="H17" i="38"/>
  <c r="G18" i="38"/>
  <c r="H18" i="38"/>
  <c r="G19" i="38"/>
  <c r="H19" i="38"/>
  <c r="G20" i="38"/>
  <c r="H20" i="38"/>
  <c r="G23" i="38"/>
  <c r="H23" i="38"/>
  <c r="G24" i="38"/>
  <c r="H24" i="38"/>
  <c r="G25" i="38"/>
  <c r="H25" i="38"/>
  <c r="G26" i="38"/>
  <c r="H26" i="38"/>
  <c r="G27" i="38"/>
  <c r="H27" i="38"/>
  <c r="G28" i="38"/>
  <c r="H28" i="38"/>
  <c r="G29" i="38"/>
  <c r="H29" i="38"/>
  <c r="G30" i="38"/>
  <c r="H30" i="38"/>
  <c r="G31" i="38"/>
  <c r="H31" i="38"/>
  <c r="G32" i="38"/>
  <c r="H32" i="38"/>
  <c r="G33" i="38"/>
  <c r="H33" i="38"/>
  <c r="G34" i="38"/>
  <c r="H34" i="38"/>
  <c r="G35" i="38"/>
  <c r="H35" i="38"/>
  <c r="G36" i="38"/>
  <c r="H36" i="38"/>
  <c r="G37" i="38"/>
  <c r="H37" i="38"/>
  <c r="G38" i="38"/>
  <c r="H38" i="38"/>
  <c r="G39" i="38"/>
  <c r="H39" i="38"/>
  <c r="G40" i="38"/>
  <c r="H40" i="38"/>
  <c r="G41" i="38"/>
  <c r="H41" i="38"/>
  <c r="G42" i="38"/>
  <c r="H42" i="38"/>
  <c r="G43" i="38"/>
  <c r="H43" i="38"/>
  <c r="G44" i="38"/>
  <c r="H44" i="38"/>
  <c r="G45" i="38"/>
  <c r="H45" i="38"/>
  <c r="G46" i="38"/>
  <c r="H46" i="38"/>
  <c r="G47" i="38"/>
  <c r="H47" i="38"/>
  <c r="G48" i="38"/>
  <c r="H48" i="38"/>
  <c r="G49" i="38"/>
  <c r="H49" i="38"/>
  <c r="G53" i="38"/>
  <c r="H53" i="38"/>
  <c r="G54" i="38"/>
  <c r="H54" i="38"/>
  <c r="E60" i="38"/>
  <c r="A56" i="38"/>
  <c r="D56" i="38"/>
  <c r="D57" i="38"/>
  <c r="E58" i="38"/>
  <c r="E57" i="38"/>
</calcChain>
</file>

<file path=xl/sharedStrings.xml><?xml version="1.0" encoding="utf-8"?>
<sst xmlns="http://schemas.openxmlformats.org/spreadsheetml/2006/main" count="144" uniqueCount="126">
  <si>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</si>
  <si>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</si>
  <si>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</si>
  <si>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</si>
  <si>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</si>
  <si>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</si>
  <si>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</si>
  <si>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</si>
  <si>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</si>
  <si>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</si>
  <si>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</si>
  <si>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</si>
  <si>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</si>
  <si>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</si>
  <si>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</si>
  <si>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</si>
  <si>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</si>
  <si>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</si>
  <si>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</si>
  <si>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</si>
  <si>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</si>
  <si>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</si>
  <si>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</si>
  <si>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</si>
  <si>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Tuấn</t>
  </si>
  <si>
    <t>Phát</t>
  </si>
  <si>
    <t>Tường</t>
  </si>
  <si>
    <t>KHOA/TRƯỞNG BỘ MÔN</t>
  </si>
  <si>
    <t xml:space="preserve">      NĂM HỌC</t>
  </si>
  <si>
    <t>2016-2017</t>
  </si>
  <si>
    <t xml:space="preserve">Nguyên </t>
  </si>
  <si>
    <t xml:space="preserve">Tài </t>
  </si>
  <si>
    <t xml:space="preserve">Lê Thị Thúy </t>
  </si>
  <si>
    <t xml:space="preserve">Linh </t>
  </si>
  <si>
    <t xml:space="preserve">Nguyễn Trần Hữu </t>
  </si>
  <si>
    <t>Đạt</t>
  </si>
  <si>
    <t xml:space="preserve">Bùi Thanh Bảo </t>
  </si>
  <si>
    <t xml:space="preserve">Bình </t>
  </si>
  <si>
    <t>Thắng</t>
  </si>
  <si>
    <t>Nhựt</t>
  </si>
  <si>
    <t xml:space="preserve">Tiến </t>
  </si>
  <si>
    <t xml:space="preserve">Tiên </t>
  </si>
  <si>
    <t xml:space="preserve">Dương Thành </t>
  </si>
  <si>
    <t xml:space="preserve">Võ Hồng </t>
  </si>
  <si>
    <t>Đào</t>
  </si>
  <si>
    <t xml:space="preserve">Huỳnh Công Hiệp </t>
  </si>
  <si>
    <t xml:space="preserve">Nguyễn Anh </t>
  </si>
  <si>
    <t xml:space="preserve">Lê Minh </t>
  </si>
  <si>
    <t>02ĐH_CNTT2</t>
  </si>
  <si>
    <t>02ĐH_KTMT1</t>
  </si>
  <si>
    <t>02ĐH_QLMT2</t>
  </si>
  <si>
    <t>02ĐH_CTN2</t>
  </si>
  <si>
    <t>03ĐH_TĐ1</t>
  </si>
  <si>
    <t>03ĐH_QH</t>
  </si>
  <si>
    <t>03ĐH_QLMT2</t>
  </si>
  <si>
    <t>02ĐH_QTTH3</t>
  </si>
  <si>
    <t>03ĐH_QTTH1</t>
  </si>
  <si>
    <t>PHÁP LUẬT ĐẠI CƯƠNG</t>
  </si>
  <si>
    <t>PL_ĐH1</t>
  </si>
  <si>
    <t>VÕ ĐÌNH QUYÊN DI</t>
  </si>
  <si>
    <t xml:space="preserve">Trương Thị Cẩm </t>
  </si>
  <si>
    <t xml:space="preserve">Võ Thủy </t>
  </si>
  <si>
    <t xml:space="preserve">Đinh Quang </t>
  </si>
  <si>
    <t xml:space="preserve">Sơn </t>
  </si>
  <si>
    <t xml:space="preserve">Quang </t>
  </si>
  <si>
    <t xml:space="preserve">Phạm Vương Khác </t>
  </si>
  <si>
    <t xml:space="preserve">Trần Trịnh Thiên </t>
  </si>
  <si>
    <t>Quí</t>
  </si>
  <si>
    <t xml:space="preserve">Nguyễn Quốc </t>
  </si>
  <si>
    <t xml:space="preserve">Tăng Anh </t>
  </si>
  <si>
    <t xml:space="preserve">Lâm Quốc </t>
  </si>
  <si>
    <t xml:space="preserve">Huy </t>
  </si>
  <si>
    <t xml:space="preserve">Nguyễn Công </t>
  </si>
  <si>
    <t xml:space="preserve">Hoàng Minh </t>
  </si>
  <si>
    <t>Nhật</t>
  </si>
  <si>
    <t xml:space="preserve">Trần Hữu </t>
  </si>
  <si>
    <t xml:space="preserve">Nguyễn Phúc </t>
  </si>
  <si>
    <t xml:space="preserve">Nguyễn Huy </t>
  </si>
  <si>
    <t xml:space="preserve">Hoàng </t>
  </si>
  <si>
    <t xml:space="preserve">Lưu Anh </t>
  </si>
  <si>
    <t>Lộc</t>
  </si>
  <si>
    <t xml:space="preserve">Nguyễn Thành Nghĩa </t>
  </si>
  <si>
    <t xml:space="preserve">Hòa </t>
  </si>
  <si>
    <t xml:space="preserve">Triệu Thanh </t>
  </si>
  <si>
    <t xml:space="preserve">Nguyễn Thị Hà </t>
  </si>
  <si>
    <t xml:space="preserve">My </t>
  </si>
  <si>
    <t xml:space="preserve">Nguyễn Yến </t>
  </si>
  <si>
    <t xml:space="preserve">Nhi </t>
  </si>
  <si>
    <t xml:space="preserve">Dương Ngọc </t>
  </si>
  <si>
    <t>Thạch</t>
  </si>
  <si>
    <t xml:space="preserve">Nguyên Xuân </t>
  </si>
  <si>
    <t xml:space="preserve">Đặng Thị Thúy </t>
  </si>
  <si>
    <t>Hằng</t>
  </si>
  <si>
    <t xml:space="preserve">Trần Bạch Khánh </t>
  </si>
  <si>
    <t xml:space="preserve">Trịnh Minh </t>
  </si>
  <si>
    <t>Thiện</t>
  </si>
  <si>
    <t xml:space="preserve">Nguyễn Thanh </t>
  </si>
  <si>
    <t>Phương</t>
  </si>
  <si>
    <t xml:space="preserve">Lê Thị Mỹ </t>
  </si>
  <si>
    <t xml:space="preserve">Phượng </t>
  </si>
  <si>
    <t xml:space="preserve">Huỳnh Thị Hoài </t>
  </si>
  <si>
    <t xml:space="preserve">Thương </t>
  </si>
  <si>
    <t xml:space="preserve">Trần Thị Mai </t>
  </si>
  <si>
    <t>Ly</t>
  </si>
  <si>
    <t xml:space="preserve">Tuấn </t>
  </si>
  <si>
    <t xml:space="preserve">Mỵ Thị </t>
  </si>
  <si>
    <t>Nhất</t>
  </si>
  <si>
    <t xml:space="preserve">02ĐH_KT </t>
  </si>
  <si>
    <t>02ĐH_TĐ01</t>
  </si>
  <si>
    <t>02ĐH_ĐKT</t>
  </si>
  <si>
    <t>03ĐH_MT2</t>
  </si>
  <si>
    <t>03ĐH_KT2</t>
  </si>
  <si>
    <t>03ĐH_TĐ2</t>
  </si>
  <si>
    <t>04ĐH_CNTT2</t>
  </si>
  <si>
    <t>04ĐH_MT7</t>
  </si>
  <si>
    <t>04ĐH_QLDD2</t>
  </si>
  <si>
    <t>05ĐH_MT3</t>
  </si>
  <si>
    <t>05ĐH_MT4</t>
  </si>
  <si>
    <t>03ĐH_KTTN1</t>
  </si>
  <si>
    <t>04ĐH_KTTN2</t>
  </si>
  <si>
    <t>05ĐH_KTTN2</t>
  </si>
  <si>
    <t>Yến</t>
  </si>
  <si>
    <t xml:space="preserve">Nguyễn Thị Kim </t>
  </si>
  <si>
    <t xml:space="preserve">Trần Nguyễn Anh </t>
  </si>
  <si>
    <t xml:space="preserve">Vinh </t>
  </si>
  <si>
    <t>02ĐH_MT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</si>
</sst>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3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1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5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9" fontId="3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167" fontId="9" fillId="0" borderId="2" xfId="0" quotePrefix="1" applyNumberFormat="1" applyFont="1" applyFill="1" applyBorder="1" applyAlignment="1">
      <alignment horizontal="center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0" fillId="2" borderId="0" xfId="0" applyFill="1"/>
    <xf numFmtId="164" fontId="3" fillId="0" borderId="2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4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I67"/>
  <sheetViews>
    <sheetView tabSelected="1" view="pageLayout" topLeftCell="A66" zoomScale="110" workbookViewId="0">
      <selection activeCell="F67" sqref="F67:H67"/>
    </sheetView>
  </sheetViews>
  <sheetFormatPr baseColWidth="10" defaultColWidth="8.83203125" defaultRowHeight="15" x14ac:dyDescent="0.2"/>
  <cols>
    <col min="1" max="1" width="6.5" customWidth="1"/>
    <col min="2" max="2" width="13.1640625" customWidth="1"/>
    <col min="3" max="3" width="20.33203125" customWidth="1"/>
    <col min="4" max="4" width="9.6640625" customWidth="1"/>
    <col min="6" max="6" width="8.83203125" style="34"/>
    <col min="9" max="9" width="16" customWidth="1"/>
  </cols>
  <sheetData>
    <row r="1" spans="1:9" ht="16" x14ac:dyDescent="0.2">
      <c r="A1" s="37" t="s">
        <v>0</v>
      </c>
      <c r="B1" s="37"/>
      <c r="C1" s="37"/>
      <c r="D1" s="37"/>
      <c r="E1" s="37" t="s">
        <v>1</v>
      </c>
      <c r="F1" s="37"/>
      <c r="G1" s="37"/>
      <c r="H1" s="37"/>
      <c r="I1" s="37"/>
    </row>
    <row r="2" spans="1:9" ht="16" x14ac:dyDescent="0.2">
      <c r="A2" s="37" t="s">
        <v>2</v>
      </c>
      <c r="B2" s="37"/>
      <c r="C2" s="37"/>
      <c r="D2" s="37"/>
      <c r="E2" s="38" t="s">
        <v>3</v>
      </c>
      <c r="F2" s="38"/>
      <c r="G2" s="38"/>
      <c r="H2" s="38"/>
      <c r="I2" s="38"/>
    </row>
    <row r="3" spans="1:9" ht="16" x14ac:dyDescent="0.2">
      <c r="A3" s="37" t="s">
        <v>4</v>
      </c>
      <c r="B3" s="37"/>
      <c r="C3" s="37"/>
      <c r="D3" s="37"/>
      <c r="E3" s="1"/>
      <c r="F3" s="25"/>
      <c r="G3" s="1"/>
      <c r="H3" s="1"/>
      <c r="I3" s="1"/>
    </row>
    <row r="4" spans="1:9" ht="16" x14ac:dyDescent="0.2">
      <c r="A4" s="37" t="s">
        <v>23</v>
      </c>
      <c r="B4" s="37"/>
      <c r="C4" s="37"/>
      <c r="D4" s="37"/>
      <c r="E4" s="1"/>
      <c r="F4" s="25"/>
      <c r="G4" s="1"/>
      <c r="H4" s="1"/>
      <c r="I4" s="1"/>
    </row>
    <row r="5" spans="1:9" ht="16" x14ac:dyDescent="0.2">
      <c r="A5" s="2"/>
      <c r="B5" s="2"/>
      <c r="C5" s="2"/>
      <c r="D5" s="2"/>
      <c r="E5" s="1"/>
      <c r="F5" s="25"/>
      <c r="G5" s="1"/>
      <c r="H5" s="1"/>
      <c r="I5" s="1"/>
    </row>
    <row r="6" spans="1:9" ht="19" x14ac:dyDescent="0.2">
      <c r="A6" s="39" t="s">
        <v>5</v>
      </c>
      <c r="B6" s="39"/>
      <c r="C6" s="39"/>
      <c r="D6" s="39"/>
      <c r="E6" s="39"/>
      <c r="F6" s="39"/>
      <c r="G6" s="39"/>
      <c r="H6" s="39"/>
      <c r="I6" s="39"/>
    </row>
    <row r="7" spans="1:9" ht="16" x14ac:dyDescent="0.2">
      <c r="A7" s="2"/>
      <c r="B7" s="2"/>
      <c r="C7" s="2"/>
      <c r="D7" s="2"/>
      <c r="E7" s="2"/>
      <c r="F7" s="26"/>
      <c r="G7" s="2"/>
      <c r="H7" s="2"/>
      <c r="I7" s="2"/>
    </row>
    <row r="8" spans="1:9" ht="16" x14ac:dyDescent="0.2">
      <c r="A8" s="40" t="s">
        <v>6</v>
      </c>
      <c r="B8" s="40"/>
      <c r="C8" s="40" t="s">
        <v>57</v>
      </c>
      <c r="D8" s="40"/>
      <c r="E8" s="40" t="s">
        <v>7</v>
      </c>
      <c r="F8" s="40"/>
      <c r="G8" s="18">
        <v>2</v>
      </c>
      <c r="H8" s="3"/>
      <c r="I8" s="3"/>
    </row>
    <row r="9" spans="1:9" ht="16" x14ac:dyDescent="0.2">
      <c r="A9" s="40" t="s">
        <v>8</v>
      </c>
      <c r="B9" s="40"/>
      <c r="C9" s="40" t="s">
        <v>58</v>
      </c>
      <c r="D9" s="40"/>
      <c r="E9" s="40" t="s">
        <v>9</v>
      </c>
      <c r="F9" s="40"/>
      <c r="G9" s="18">
        <v>3</v>
      </c>
      <c r="H9" s="3"/>
      <c r="I9" s="3"/>
    </row>
    <row r="10" spans="1:9" ht="16" x14ac:dyDescent="0.2">
      <c r="A10" s="40" t="s">
        <v>10</v>
      </c>
      <c r="B10" s="40"/>
      <c r="C10" s="40" t="s">
        <v>59</v>
      </c>
      <c r="D10" s="40"/>
      <c r="E10" s="14" t="s">
        <v>28</v>
      </c>
      <c r="F10" s="27"/>
      <c r="G10" s="14" t="s">
        <v>29</v>
      </c>
      <c r="H10" s="19"/>
      <c r="I10" s="1"/>
    </row>
    <row r="11" spans="1:9" ht="16" x14ac:dyDescent="0.2">
      <c r="A11" s="1"/>
      <c r="B11" s="1"/>
      <c r="C11" s="1"/>
      <c r="D11" s="1"/>
      <c r="E11" s="1"/>
      <c r="F11" s="25"/>
      <c r="G11" s="1"/>
      <c r="H11" s="1"/>
      <c r="I11" s="1"/>
    </row>
    <row r="12" spans="1:9" ht="48" x14ac:dyDescent="0.2">
      <c r="A12" s="43" t="s">
        <v>11</v>
      </c>
      <c r="B12" s="45" t="s">
        <v>12</v>
      </c>
      <c r="C12" s="49" t="s">
        <v>13</v>
      </c>
      <c r="D12" s="50"/>
      <c r="E12" s="5" t="s">
        <v>14</v>
      </c>
      <c r="F12" s="28" t="s">
        <v>15</v>
      </c>
      <c r="G12" s="53" t="s">
        <v>16</v>
      </c>
      <c r="H12" s="54"/>
      <c r="I12" s="35" t="s">
        <v>17</v>
      </c>
    </row>
    <row r="13" spans="1:9" ht="16" x14ac:dyDescent="0.2">
      <c r="A13" s="44"/>
      <c r="B13" s="46"/>
      <c r="C13" s="51"/>
      <c r="D13" s="52"/>
      <c r="E13" s="6">
        <v>0.3</v>
      </c>
      <c r="F13" s="29">
        <v>0.7</v>
      </c>
      <c r="G13" s="7" t="s">
        <v>18</v>
      </c>
      <c r="H13" s="7" t="s">
        <v>19</v>
      </c>
      <c r="I13" s="36"/>
    </row>
    <row r="14" spans="1:9" ht="16" x14ac:dyDescent="0.2">
      <c r="A14" s="8">
        <v>1</v>
      </c>
      <c r="B14" s="8">
        <v>2</v>
      </c>
      <c r="C14" s="41">
        <v>3</v>
      </c>
      <c r="D14" s="41"/>
      <c r="E14" s="8">
        <v>4</v>
      </c>
      <c r="F14" s="30">
        <v>5</v>
      </c>
      <c r="G14" s="8">
        <v>6</v>
      </c>
      <c r="H14" s="15">
        <v>7</v>
      </c>
      <c r="I14" s="7">
        <v>8</v>
      </c>
    </row>
    <row r="15" spans="1:9" s="23" customFormat="1" ht="17" x14ac:dyDescent="0.2">
      <c r="A15" s="24">
        <v>1</v>
      </c>
      <c r="B15" s="20">
        <v>250010039</v>
      </c>
      <c r="C15" s="21" t="s">
        <v>60</v>
      </c>
      <c r="D15" s="21" t="s">
        <v>41</v>
      </c>
      <c r="E15" s="16">
        <v>10</v>
      </c>
      <c r="F15" s="31">
        <v>8</v>
      </c>
      <c r="G15" s="16">
        <f t="shared" ref="G15:G54" si="0">E15*$E$13+F15*$F$13</f>
        <v>8.6</v>
      </c>
      <c r="H15" s="17" t="str">
        <f t="shared" ref="H15:H54" si="1">IF(G15&lt;4,"F",IF(G15&lt;=4.9,"D",IF(G15&lt;=5.4,"D+",IF(G15&lt;=5.9,"C",IF(G15&lt;=6.9,"C+",IF(G15&lt;=7.9,"B",IF(G15&lt;=8.4,"B+","A")))))))</f>
        <v>A</v>
      </c>
      <c r="I15" s="22" t="s">
        <v>107</v>
      </c>
    </row>
    <row r="16" spans="1:9" ht="17" x14ac:dyDescent="0.2">
      <c r="A16" s="24">
        <v>2</v>
      </c>
      <c r="B16" s="20">
        <v>250080090</v>
      </c>
      <c r="C16" s="21" t="s">
        <v>61</v>
      </c>
      <c r="D16" s="21" t="s">
        <v>41</v>
      </c>
      <c r="E16" s="16">
        <v>10</v>
      </c>
      <c r="F16" s="31">
        <v>7</v>
      </c>
      <c r="G16" s="16">
        <f t="shared" si="0"/>
        <v>7.8999999999999995</v>
      </c>
      <c r="H16" s="17" t="str">
        <f t="shared" si="1"/>
        <v>B</v>
      </c>
      <c r="I16" s="22" t="s">
        <v>48</v>
      </c>
    </row>
    <row r="17" spans="1:9" ht="17" x14ac:dyDescent="0.2">
      <c r="A17" s="24">
        <v>3</v>
      </c>
      <c r="B17" s="20">
        <v>250060090</v>
      </c>
      <c r="C17" s="21" t="s">
        <v>36</v>
      </c>
      <c r="D17" s="21" t="s">
        <v>26</v>
      </c>
      <c r="E17" s="16">
        <v>10</v>
      </c>
      <c r="F17" s="31">
        <v>7</v>
      </c>
      <c r="G17" s="16">
        <f t="shared" si="0"/>
        <v>7.8999999999999995</v>
      </c>
      <c r="H17" s="17" t="str">
        <f t="shared" si="1"/>
        <v>B</v>
      </c>
      <c r="I17" s="22" t="s">
        <v>51</v>
      </c>
    </row>
    <row r="18" spans="1:9" ht="17" x14ac:dyDescent="0.2">
      <c r="A18" s="24">
        <v>4</v>
      </c>
      <c r="B18" s="20">
        <v>250020076</v>
      </c>
      <c r="C18" s="21" t="s">
        <v>62</v>
      </c>
      <c r="D18" s="21" t="s">
        <v>63</v>
      </c>
      <c r="E18" s="16">
        <v>9</v>
      </c>
      <c r="F18" s="31">
        <v>7</v>
      </c>
      <c r="G18" s="16">
        <f t="shared" si="0"/>
        <v>7.6</v>
      </c>
      <c r="H18" s="17" t="str">
        <f t="shared" si="1"/>
        <v>B</v>
      </c>
      <c r="I18" s="22" t="s">
        <v>49</v>
      </c>
    </row>
    <row r="19" spans="1:9" ht="17" x14ac:dyDescent="0.2">
      <c r="A19" s="24">
        <v>5</v>
      </c>
      <c r="B19" s="20">
        <v>250020039</v>
      </c>
      <c r="C19" s="21" t="s">
        <v>32</v>
      </c>
      <c r="D19" s="21" t="s">
        <v>33</v>
      </c>
      <c r="E19" s="16">
        <v>9.5</v>
      </c>
      <c r="F19" s="31">
        <v>8</v>
      </c>
      <c r="G19" s="16">
        <f t="shared" si="0"/>
        <v>8.4499999999999993</v>
      </c>
      <c r="H19" s="17" t="str">
        <f t="shared" si="1"/>
        <v>A</v>
      </c>
      <c r="I19" s="22" t="s">
        <v>49</v>
      </c>
    </row>
    <row r="20" spans="1:9" ht="17" x14ac:dyDescent="0.2">
      <c r="A20" s="24">
        <v>6</v>
      </c>
      <c r="B20" s="20">
        <v>250020252</v>
      </c>
      <c r="C20" s="21" t="s">
        <v>34</v>
      </c>
      <c r="D20" s="21" t="s">
        <v>35</v>
      </c>
      <c r="E20" s="16">
        <v>6</v>
      </c>
      <c r="F20" s="31">
        <v>8</v>
      </c>
      <c r="G20" s="16">
        <f t="shared" si="0"/>
        <v>7.3999999999999995</v>
      </c>
      <c r="H20" s="17" t="str">
        <f t="shared" si="1"/>
        <v>B</v>
      </c>
      <c r="I20" s="22" t="s">
        <v>50</v>
      </c>
    </row>
    <row r="21" spans="1:9" ht="17" x14ac:dyDescent="0.2">
      <c r="A21" s="24">
        <v>7</v>
      </c>
      <c r="B21" s="20">
        <v>250020100</v>
      </c>
      <c r="C21" s="21" t="s">
        <v>122</v>
      </c>
      <c r="D21" s="21" t="s">
        <v>121</v>
      </c>
      <c r="E21" s="16">
        <v>10</v>
      </c>
      <c r="F21" s="31">
        <v>7</v>
      </c>
      <c r="G21" s="16">
        <f t="shared" si="0"/>
        <v>7.8999999999999995</v>
      </c>
      <c r="H21" s="17" t="str">
        <f t="shared" si="1"/>
        <v>B</v>
      </c>
      <c r="I21" s="22" t="s">
        <v>50</v>
      </c>
    </row>
    <row r="22" spans="1:9" ht="17" x14ac:dyDescent="0.2">
      <c r="A22" s="24">
        <v>8</v>
      </c>
      <c r="B22" s="20">
        <v>250020291</v>
      </c>
      <c r="C22" s="21" t="s">
        <v>123</v>
      </c>
      <c r="D22" s="21" t="s">
        <v>124</v>
      </c>
      <c r="E22" s="16">
        <v>7</v>
      </c>
      <c r="F22" s="31">
        <v>7.5</v>
      </c>
      <c r="G22" s="16">
        <f t="shared" si="0"/>
        <v>7.35</v>
      </c>
      <c r="H22" s="17" t="str">
        <f t="shared" si="1"/>
        <v>B</v>
      </c>
      <c r="I22" s="22" t="s">
        <v>125</v>
      </c>
    </row>
    <row r="23" spans="1:9" ht="17" x14ac:dyDescent="0.2">
      <c r="A23" s="24">
        <v>9</v>
      </c>
      <c r="B23" s="20">
        <v>250030047</v>
      </c>
      <c r="C23" s="21" t="s">
        <v>47</v>
      </c>
      <c r="D23" s="21" t="s">
        <v>64</v>
      </c>
      <c r="E23" s="16">
        <v>10</v>
      </c>
      <c r="F23" s="31">
        <v>7</v>
      </c>
      <c r="G23" s="16">
        <f t="shared" si="0"/>
        <v>7.8999999999999995</v>
      </c>
      <c r="H23" s="17" t="str">
        <f t="shared" si="1"/>
        <v>B</v>
      </c>
      <c r="I23" s="22" t="s">
        <v>108</v>
      </c>
    </row>
    <row r="24" spans="1:9" ht="17" x14ac:dyDescent="0.2">
      <c r="A24" s="24">
        <v>10</v>
      </c>
      <c r="B24" s="20">
        <v>250100001</v>
      </c>
      <c r="C24" s="21" t="s">
        <v>65</v>
      </c>
      <c r="D24" s="21" t="s">
        <v>37</v>
      </c>
      <c r="E24" s="16">
        <v>9</v>
      </c>
      <c r="F24" s="31">
        <v>8.5</v>
      </c>
      <c r="G24" s="16">
        <f t="shared" si="0"/>
        <v>8.6499999999999986</v>
      </c>
      <c r="H24" s="17" t="str">
        <f t="shared" si="1"/>
        <v>A</v>
      </c>
      <c r="I24" s="22" t="s">
        <v>109</v>
      </c>
    </row>
    <row r="25" spans="1:9" ht="17" x14ac:dyDescent="0.2">
      <c r="A25" s="24">
        <v>11</v>
      </c>
      <c r="B25" s="20">
        <v>250100089</v>
      </c>
      <c r="C25" s="21" t="s">
        <v>66</v>
      </c>
      <c r="D25" s="21" t="s">
        <v>67</v>
      </c>
      <c r="E25" s="16">
        <v>6</v>
      </c>
      <c r="F25" s="31">
        <v>6.5</v>
      </c>
      <c r="G25" s="16">
        <f t="shared" si="0"/>
        <v>6.35</v>
      </c>
      <c r="H25" s="17" t="str">
        <f t="shared" si="1"/>
        <v>C+</v>
      </c>
      <c r="I25" s="22" t="s">
        <v>109</v>
      </c>
    </row>
    <row r="26" spans="1:9" ht="17" x14ac:dyDescent="0.2">
      <c r="A26" s="24">
        <v>12</v>
      </c>
      <c r="B26" s="20">
        <v>250100035</v>
      </c>
      <c r="C26" s="21" t="s">
        <v>68</v>
      </c>
      <c r="D26" s="21" t="s">
        <v>31</v>
      </c>
      <c r="E26" s="16">
        <v>7</v>
      </c>
      <c r="F26" s="31">
        <v>7</v>
      </c>
      <c r="G26" s="16">
        <f t="shared" si="0"/>
        <v>7</v>
      </c>
      <c r="H26" s="17" t="str">
        <f t="shared" si="1"/>
        <v>B</v>
      </c>
      <c r="I26" s="22" t="s">
        <v>109</v>
      </c>
    </row>
    <row r="27" spans="1:9" ht="17" x14ac:dyDescent="0.2">
      <c r="A27" s="24">
        <v>13</v>
      </c>
      <c r="B27" s="20">
        <v>250100039</v>
      </c>
      <c r="C27" s="21" t="s">
        <v>69</v>
      </c>
      <c r="D27" s="21" t="s">
        <v>38</v>
      </c>
      <c r="E27" s="16">
        <v>10</v>
      </c>
      <c r="F27" s="31">
        <v>5.5</v>
      </c>
      <c r="G27" s="16">
        <f t="shared" si="0"/>
        <v>6.85</v>
      </c>
      <c r="H27" s="17" t="str">
        <f t="shared" si="1"/>
        <v>C+</v>
      </c>
      <c r="I27" s="22" t="s">
        <v>109</v>
      </c>
    </row>
    <row r="28" spans="1:9" ht="17" x14ac:dyDescent="0.2">
      <c r="A28" s="24">
        <v>14</v>
      </c>
      <c r="B28" s="20">
        <v>250100017</v>
      </c>
      <c r="C28" s="21" t="s">
        <v>70</v>
      </c>
      <c r="D28" s="21" t="s">
        <v>71</v>
      </c>
      <c r="E28" s="16">
        <v>8.5</v>
      </c>
      <c r="F28" s="31">
        <v>6.5</v>
      </c>
      <c r="G28" s="16">
        <f t="shared" si="0"/>
        <v>7.1</v>
      </c>
      <c r="H28" s="17" t="str">
        <f t="shared" si="1"/>
        <v>B</v>
      </c>
      <c r="I28" s="22" t="s">
        <v>109</v>
      </c>
    </row>
    <row r="29" spans="1:9" ht="17" x14ac:dyDescent="0.2">
      <c r="A29" s="24">
        <v>15</v>
      </c>
      <c r="B29" s="20">
        <v>350100144</v>
      </c>
      <c r="C29" s="21" t="s">
        <v>72</v>
      </c>
      <c r="D29" s="21" t="s">
        <v>30</v>
      </c>
      <c r="E29" s="16">
        <v>7.5</v>
      </c>
      <c r="F29" s="31">
        <v>7</v>
      </c>
      <c r="G29" s="16">
        <f t="shared" si="0"/>
        <v>7.1499999999999995</v>
      </c>
      <c r="H29" s="17" t="str">
        <f t="shared" si="1"/>
        <v>B</v>
      </c>
      <c r="I29" s="22" t="s">
        <v>110</v>
      </c>
    </row>
    <row r="30" spans="1:9" ht="17" x14ac:dyDescent="0.2">
      <c r="A30" s="24">
        <v>16</v>
      </c>
      <c r="B30" s="20">
        <v>350100195</v>
      </c>
      <c r="C30" s="21" t="s">
        <v>73</v>
      </c>
      <c r="D30" s="21" t="s">
        <v>74</v>
      </c>
      <c r="E30" s="16">
        <v>6.5</v>
      </c>
      <c r="F30" s="31">
        <v>6</v>
      </c>
      <c r="G30" s="16">
        <f t="shared" si="0"/>
        <v>6.1499999999999995</v>
      </c>
      <c r="H30" s="17" t="str">
        <f t="shared" si="1"/>
        <v>C+</v>
      </c>
      <c r="I30" s="22" t="s">
        <v>111</v>
      </c>
    </row>
    <row r="31" spans="1:9" ht="17" x14ac:dyDescent="0.2">
      <c r="A31" s="24">
        <v>17</v>
      </c>
      <c r="B31" s="20">
        <v>250030115</v>
      </c>
      <c r="C31" s="21" t="s">
        <v>75</v>
      </c>
      <c r="D31" s="21" t="s">
        <v>24</v>
      </c>
      <c r="E31" s="16">
        <v>9</v>
      </c>
      <c r="F31" s="31">
        <v>7.5</v>
      </c>
      <c r="G31" s="16">
        <f t="shared" si="0"/>
        <v>7.9499999999999993</v>
      </c>
      <c r="H31" s="17" t="str">
        <f t="shared" si="1"/>
        <v>B+</v>
      </c>
      <c r="I31" s="22" t="s">
        <v>52</v>
      </c>
    </row>
    <row r="32" spans="1:9" ht="17" x14ac:dyDescent="0.2">
      <c r="A32" s="24">
        <v>18</v>
      </c>
      <c r="B32" s="20">
        <v>350030088</v>
      </c>
      <c r="C32" s="21" t="s">
        <v>76</v>
      </c>
      <c r="D32" s="21" t="s">
        <v>30</v>
      </c>
      <c r="E32" s="16">
        <v>6</v>
      </c>
      <c r="F32" s="31">
        <v>5</v>
      </c>
      <c r="G32" s="16">
        <f t="shared" si="0"/>
        <v>5.3</v>
      </c>
      <c r="H32" s="17" t="str">
        <f t="shared" si="1"/>
        <v>D+</v>
      </c>
      <c r="I32" s="22" t="s">
        <v>112</v>
      </c>
    </row>
    <row r="33" spans="1:9" ht="17" x14ac:dyDescent="0.2">
      <c r="A33" s="24">
        <v>19</v>
      </c>
      <c r="B33" s="20">
        <v>350030073</v>
      </c>
      <c r="C33" s="21" t="s">
        <v>77</v>
      </c>
      <c r="D33" s="21" t="s">
        <v>78</v>
      </c>
      <c r="E33" s="16">
        <v>7</v>
      </c>
      <c r="F33" s="31">
        <v>6.5</v>
      </c>
      <c r="G33" s="16">
        <f t="shared" si="0"/>
        <v>6.65</v>
      </c>
      <c r="H33" s="17" t="str">
        <f t="shared" si="1"/>
        <v>C+</v>
      </c>
      <c r="I33" s="22" t="s">
        <v>112</v>
      </c>
    </row>
    <row r="34" spans="1:9" ht="17" x14ac:dyDescent="0.2">
      <c r="A34" s="24">
        <v>20</v>
      </c>
      <c r="B34" s="20">
        <v>350030081</v>
      </c>
      <c r="C34" s="21" t="s">
        <v>79</v>
      </c>
      <c r="D34" s="21" t="s">
        <v>80</v>
      </c>
      <c r="E34" s="16">
        <v>8</v>
      </c>
      <c r="F34" s="31">
        <v>5</v>
      </c>
      <c r="G34" s="16">
        <f t="shared" si="0"/>
        <v>5.9</v>
      </c>
      <c r="H34" s="17" t="str">
        <f t="shared" si="1"/>
        <v>C</v>
      </c>
      <c r="I34" s="22" t="s">
        <v>112</v>
      </c>
    </row>
    <row r="35" spans="1:9" ht="17" x14ac:dyDescent="0.2">
      <c r="A35" s="24">
        <v>21</v>
      </c>
      <c r="B35" s="20">
        <v>350030071</v>
      </c>
      <c r="C35" s="21" t="s">
        <v>81</v>
      </c>
      <c r="D35" s="21" t="s">
        <v>82</v>
      </c>
      <c r="E35" s="16">
        <v>7</v>
      </c>
      <c r="F35" s="31">
        <v>7.5</v>
      </c>
      <c r="G35" s="16">
        <f t="shared" si="0"/>
        <v>7.35</v>
      </c>
      <c r="H35" s="17" t="str">
        <f t="shared" si="1"/>
        <v>B</v>
      </c>
      <c r="I35" s="22" t="s">
        <v>112</v>
      </c>
    </row>
    <row r="36" spans="1:9" ht="17" x14ac:dyDescent="0.2">
      <c r="A36" s="24">
        <v>22</v>
      </c>
      <c r="B36" s="20">
        <v>350030091</v>
      </c>
      <c r="C36" s="21" t="s">
        <v>83</v>
      </c>
      <c r="D36" s="21" t="s">
        <v>39</v>
      </c>
      <c r="E36" s="16">
        <v>10</v>
      </c>
      <c r="F36" s="31">
        <v>7.5</v>
      </c>
      <c r="G36" s="16">
        <f t="shared" si="0"/>
        <v>8.25</v>
      </c>
      <c r="H36" s="17" t="str">
        <f t="shared" si="1"/>
        <v>B+</v>
      </c>
      <c r="I36" s="22" t="s">
        <v>112</v>
      </c>
    </row>
    <row r="37" spans="1:9" ht="17" x14ac:dyDescent="0.2">
      <c r="A37" s="24">
        <v>23</v>
      </c>
      <c r="B37" s="20">
        <v>350020227</v>
      </c>
      <c r="C37" s="21" t="s">
        <v>42</v>
      </c>
      <c r="D37" s="21" t="s">
        <v>35</v>
      </c>
      <c r="E37" s="16">
        <v>10</v>
      </c>
      <c r="F37" s="31">
        <v>6.5</v>
      </c>
      <c r="G37" s="16">
        <f t="shared" si="0"/>
        <v>7.55</v>
      </c>
      <c r="H37" s="17" t="str">
        <f t="shared" si="1"/>
        <v>B</v>
      </c>
      <c r="I37" s="22" t="s">
        <v>54</v>
      </c>
    </row>
    <row r="38" spans="1:9" ht="17" x14ac:dyDescent="0.2">
      <c r="A38" s="24">
        <v>24</v>
      </c>
      <c r="B38" s="20">
        <v>350020226</v>
      </c>
      <c r="C38" s="21" t="s">
        <v>43</v>
      </c>
      <c r="D38" s="21" t="s">
        <v>44</v>
      </c>
      <c r="E38" s="16">
        <v>7.5</v>
      </c>
      <c r="F38" s="31">
        <v>7</v>
      </c>
      <c r="G38" s="16">
        <f t="shared" si="0"/>
        <v>7.1499999999999995</v>
      </c>
      <c r="H38" s="17" t="str">
        <f t="shared" si="1"/>
        <v>B</v>
      </c>
      <c r="I38" s="22" t="s">
        <v>54</v>
      </c>
    </row>
    <row r="39" spans="1:9" ht="17" x14ac:dyDescent="0.2">
      <c r="A39" s="24">
        <v>25</v>
      </c>
      <c r="B39" s="20">
        <v>350020115</v>
      </c>
      <c r="C39" s="21" t="s">
        <v>84</v>
      </c>
      <c r="D39" s="21" t="s">
        <v>85</v>
      </c>
      <c r="E39" s="16">
        <v>10</v>
      </c>
      <c r="F39" s="31">
        <v>7</v>
      </c>
      <c r="G39" s="16">
        <f t="shared" si="0"/>
        <v>7.8999999999999995</v>
      </c>
      <c r="H39" s="17" t="str">
        <f t="shared" si="1"/>
        <v>B</v>
      </c>
      <c r="I39" s="22" t="s">
        <v>54</v>
      </c>
    </row>
    <row r="40" spans="1:9" ht="17" x14ac:dyDescent="0.2">
      <c r="A40" s="24">
        <v>26</v>
      </c>
      <c r="B40" s="20">
        <v>350040120</v>
      </c>
      <c r="C40" s="21" t="s">
        <v>86</v>
      </c>
      <c r="D40" s="21" t="s">
        <v>87</v>
      </c>
      <c r="E40" s="16">
        <v>10</v>
      </c>
      <c r="F40" s="31">
        <v>7</v>
      </c>
      <c r="G40" s="16">
        <f t="shared" si="0"/>
        <v>7.8999999999999995</v>
      </c>
      <c r="H40" s="17" t="str">
        <f t="shared" si="1"/>
        <v>B</v>
      </c>
      <c r="I40" s="22" t="s">
        <v>53</v>
      </c>
    </row>
    <row r="41" spans="1:9" ht="17" x14ac:dyDescent="0.2">
      <c r="A41" s="24">
        <v>27</v>
      </c>
      <c r="B41" s="20">
        <v>450080104</v>
      </c>
      <c r="C41" s="21" t="s">
        <v>88</v>
      </c>
      <c r="D41" s="21" t="s">
        <v>89</v>
      </c>
      <c r="E41" s="16">
        <v>10</v>
      </c>
      <c r="F41" s="31">
        <v>6</v>
      </c>
      <c r="G41" s="16">
        <f t="shared" si="0"/>
        <v>7.1999999999999993</v>
      </c>
      <c r="H41" s="17" t="str">
        <f t="shared" si="1"/>
        <v>B</v>
      </c>
      <c r="I41" s="22" t="s">
        <v>113</v>
      </c>
    </row>
    <row r="42" spans="1:9" ht="17" x14ac:dyDescent="0.2">
      <c r="A42" s="24">
        <v>28</v>
      </c>
      <c r="B42" s="20">
        <v>450020310</v>
      </c>
      <c r="C42" s="21" t="s">
        <v>90</v>
      </c>
      <c r="D42" s="21" t="s">
        <v>40</v>
      </c>
      <c r="E42" s="16">
        <v>8</v>
      </c>
      <c r="F42" s="31">
        <v>6.5</v>
      </c>
      <c r="G42" s="16">
        <f t="shared" si="0"/>
        <v>6.9499999999999993</v>
      </c>
      <c r="H42" s="17" t="str">
        <f t="shared" si="1"/>
        <v>B</v>
      </c>
      <c r="I42" s="22" t="s">
        <v>114</v>
      </c>
    </row>
    <row r="43" spans="1:9" ht="17" x14ac:dyDescent="0.2">
      <c r="A43" s="24">
        <v>29</v>
      </c>
      <c r="B43" s="20">
        <v>450040058</v>
      </c>
      <c r="C43" s="21" t="s">
        <v>91</v>
      </c>
      <c r="D43" s="21" t="s">
        <v>92</v>
      </c>
      <c r="E43" s="16">
        <v>10</v>
      </c>
      <c r="F43" s="31">
        <v>7</v>
      </c>
      <c r="G43" s="16">
        <f t="shared" si="0"/>
        <v>7.8999999999999995</v>
      </c>
      <c r="H43" s="17" t="str">
        <f t="shared" si="1"/>
        <v>B</v>
      </c>
      <c r="I43" s="22" t="s">
        <v>115</v>
      </c>
    </row>
    <row r="44" spans="1:9" ht="17" x14ac:dyDescent="0.2">
      <c r="A44" s="24">
        <v>30</v>
      </c>
      <c r="B44" s="20">
        <v>550020135</v>
      </c>
      <c r="C44" s="21" t="s">
        <v>93</v>
      </c>
      <c r="D44" s="21" t="s">
        <v>25</v>
      </c>
      <c r="E44" s="16">
        <v>8.5</v>
      </c>
      <c r="F44" s="31">
        <v>6</v>
      </c>
      <c r="G44" s="16">
        <f t="shared" si="0"/>
        <v>6.7499999999999991</v>
      </c>
      <c r="H44" s="17" t="str">
        <f t="shared" si="1"/>
        <v>C+</v>
      </c>
      <c r="I44" s="22" t="s">
        <v>116</v>
      </c>
    </row>
    <row r="45" spans="1:9" ht="17" x14ac:dyDescent="0.2">
      <c r="A45" s="24">
        <v>31</v>
      </c>
      <c r="B45" s="20">
        <v>550020171</v>
      </c>
      <c r="C45" s="21" t="s">
        <v>94</v>
      </c>
      <c r="D45" s="21" t="s">
        <v>95</v>
      </c>
      <c r="E45" s="16">
        <v>10</v>
      </c>
      <c r="F45" s="31">
        <v>6.5</v>
      </c>
      <c r="G45" s="16">
        <f t="shared" si="0"/>
        <v>7.55</v>
      </c>
      <c r="H45" s="17" t="str">
        <f t="shared" si="1"/>
        <v>B</v>
      </c>
      <c r="I45" s="22" t="s">
        <v>117</v>
      </c>
    </row>
    <row r="46" spans="1:9" ht="17" x14ac:dyDescent="0.2">
      <c r="A46" s="24">
        <v>32</v>
      </c>
      <c r="B46" s="20">
        <v>250090187</v>
      </c>
      <c r="C46" s="21" t="s">
        <v>45</v>
      </c>
      <c r="D46" s="21" t="s">
        <v>25</v>
      </c>
      <c r="E46" s="16">
        <v>8</v>
      </c>
      <c r="F46" s="31">
        <v>7</v>
      </c>
      <c r="G46" s="16">
        <f t="shared" si="0"/>
        <v>7.2999999999999989</v>
      </c>
      <c r="H46" s="17" t="str">
        <f t="shared" si="1"/>
        <v>B</v>
      </c>
      <c r="I46" s="22" t="s">
        <v>55</v>
      </c>
    </row>
    <row r="47" spans="1:9" ht="17" x14ac:dyDescent="0.2">
      <c r="A47" s="24">
        <v>33</v>
      </c>
      <c r="B47" s="20">
        <v>350090026</v>
      </c>
      <c r="C47" s="21" t="s">
        <v>96</v>
      </c>
      <c r="D47" s="21" t="s">
        <v>97</v>
      </c>
      <c r="E47" s="16">
        <v>10</v>
      </c>
      <c r="F47" s="31">
        <v>7.5</v>
      </c>
      <c r="G47" s="16">
        <f t="shared" si="0"/>
        <v>8.25</v>
      </c>
      <c r="H47" s="17" t="str">
        <f t="shared" si="1"/>
        <v>B+</v>
      </c>
      <c r="I47" s="22" t="s">
        <v>56</v>
      </c>
    </row>
    <row r="48" spans="1:9" ht="17" x14ac:dyDescent="0.2">
      <c r="A48" s="24">
        <v>34</v>
      </c>
      <c r="B48" s="20">
        <v>350090027</v>
      </c>
      <c r="C48" s="21" t="s">
        <v>98</v>
      </c>
      <c r="D48" s="21" t="s">
        <v>99</v>
      </c>
      <c r="E48" s="16">
        <v>10</v>
      </c>
      <c r="F48" s="31">
        <v>7</v>
      </c>
      <c r="G48" s="16">
        <f t="shared" si="0"/>
        <v>7.8999999999999995</v>
      </c>
      <c r="H48" s="17" t="str">
        <f t="shared" si="1"/>
        <v>B</v>
      </c>
      <c r="I48" s="22" t="s">
        <v>56</v>
      </c>
    </row>
    <row r="49" spans="1:9" ht="17" x14ac:dyDescent="0.2">
      <c r="A49" s="24">
        <v>35</v>
      </c>
      <c r="B49" s="20">
        <v>350090041</v>
      </c>
      <c r="C49" s="21" t="s">
        <v>100</v>
      </c>
      <c r="D49" s="21" t="s">
        <v>101</v>
      </c>
      <c r="E49" s="16">
        <v>10</v>
      </c>
      <c r="F49" s="31">
        <v>8</v>
      </c>
      <c r="G49" s="16">
        <f t="shared" si="0"/>
        <v>8.6</v>
      </c>
      <c r="H49" s="17" t="str">
        <f t="shared" si="1"/>
        <v>A</v>
      </c>
      <c r="I49" s="22" t="s">
        <v>56</v>
      </c>
    </row>
    <row r="50" spans="1:9" ht="17" x14ac:dyDescent="0.2">
      <c r="A50" s="24">
        <v>36</v>
      </c>
      <c r="B50" s="20">
        <v>350110027</v>
      </c>
      <c r="C50" s="21" t="s">
        <v>102</v>
      </c>
      <c r="D50" s="21" t="s">
        <v>103</v>
      </c>
      <c r="E50" s="16">
        <v>10</v>
      </c>
      <c r="F50" s="31">
        <v>5.5</v>
      </c>
      <c r="G50" s="16">
        <f t="shared" si="0"/>
        <v>6.85</v>
      </c>
      <c r="H50" s="17" t="str">
        <f t="shared" si="1"/>
        <v>C+</v>
      </c>
      <c r="I50" s="22" t="s">
        <v>118</v>
      </c>
    </row>
    <row r="51" spans="1:9" ht="17" x14ac:dyDescent="0.2">
      <c r="A51" s="24">
        <v>37</v>
      </c>
      <c r="B51" s="20">
        <v>450110114</v>
      </c>
      <c r="C51" s="21" t="s">
        <v>46</v>
      </c>
      <c r="D51" s="21" t="s">
        <v>104</v>
      </c>
      <c r="E51" s="16">
        <v>10</v>
      </c>
      <c r="F51" s="31">
        <v>6</v>
      </c>
      <c r="G51" s="16">
        <f t="shared" si="0"/>
        <v>7.1999999999999993</v>
      </c>
      <c r="H51" s="17" t="str">
        <f t="shared" si="1"/>
        <v>B</v>
      </c>
      <c r="I51" s="22" t="s">
        <v>119</v>
      </c>
    </row>
    <row r="52" spans="1:9" ht="17" x14ac:dyDescent="0.2">
      <c r="A52" s="24">
        <v>38</v>
      </c>
      <c r="B52" s="20">
        <v>550110058</v>
      </c>
      <c r="C52" s="21" t="s">
        <v>105</v>
      </c>
      <c r="D52" s="21" t="s">
        <v>106</v>
      </c>
      <c r="E52" s="16">
        <v>10</v>
      </c>
      <c r="F52" s="31">
        <v>7</v>
      </c>
      <c r="G52" s="16">
        <f t="shared" si="0"/>
        <v>7.8999999999999995</v>
      </c>
      <c r="H52" s="17" t="str">
        <f t="shared" si="1"/>
        <v>B</v>
      </c>
      <c r="I52" s="22" t="s">
        <v>120</v>
      </c>
    </row>
    <row r="53" spans="1:9" ht="17" x14ac:dyDescent="0.2">
      <c r="A53" s="24">
        <v>39</v>
      </c>
      <c r="B53" s="20"/>
      <c r="C53" s="21"/>
      <c r="D53" s="21"/>
      <c r="E53" s="16"/>
      <c r="F53" s="31"/>
      <c r="G53" s="16">
        <f t="shared" si="0"/>
        <v>0</v>
      </c>
      <c r="H53" s="17" t="str">
        <f t="shared" si="1"/>
        <v>F</v>
      </c>
      <c r="I53" s="22"/>
    </row>
    <row r="54" spans="1:9" ht="17" x14ac:dyDescent="0.2">
      <c r="A54" s="24">
        <v>40</v>
      </c>
      <c r="B54" s="20"/>
      <c r="C54" s="21"/>
      <c r="D54" s="21"/>
      <c r="E54" s="16"/>
      <c r="F54" s="31"/>
      <c r="G54" s="16">
        <f t="shared" si="0"/>
        <v>0</v>
      </c>
      <c r="H54" s="17" t="str">
        <f t="shared" si="1"/>
        <v>F</v>
      </c>
      <c r="I54" s="22"/>
    </row>
    <row r="55" spans="1:9" ht="16" x14ac:dyDescent="0.2">
      <c r="A55" s="1"/>
      <c r="B55" s="1"/>
      <c r="C55" s="1"/>
      <c r="D55" s="1"/>
      <c r="E55" s="1"/>
      <c r="F55" s="25"/>
      <c r="G55" s="1"/>
      <c r="H55" s="1"/>
      <c r="I55" s="1"/>
    </row>
    <row r="56" spans="1:9" ht="16" x14ac:dyDescent="0.2">
      <c r="A56" s="9" t="str">
        <f>"Cộng danh sách gồm "</f>
        <v xml:space="preserve">Cộng danh sách gồm </v>
      </c>
      <c r="B56" s="9"/>
      <c r="C56" s="9"/>
      <c r="D56" s="10">
        <f>COUNTA(H15:H54)</f>
        <v>40</v>
      </c>
      <c r="E56" s="11">
        <v>1</v>
      </c>
      <c r="F56" s="32"/>
      <c r="G56" s="1"/>
      <c r="H56" s="1"/>
      <c r="I56" s="1"/>
    </row>
    <row r="57" spans="1:9" ht="16" x14ac:dyDescent="0.2">
      <c r="A57" s="47" t="s">
        <v>20</v>
      </c>
      <c r="B57" s="47"/>
      <c r="C57" s="47"/>
      <c r="D57" s="12">
        <f>COUNTIF(G15:G54,"&gt;=5")</f>
        <v>38</v>
      </c>
      <c r="E57" s="13">
        <f>D57/D56</f>
        <v>0.95</v>
      </c>
      <c r="F57" s="33"/>
      <c r="G57" s="1"/>
      <c r="H57" s="1"/>
      <c r="I57" s="1"/>
    </row>
    <row r="58" spans="1:9" ht="16" x14ac:dyDescent="0.2">
      <c r="A58" s="47" t="s">
        <v>21</v>
      </c>
      <c r="B58" s="47"/>
      <c r="C58" s="47"/>
      <c r="D58" s="12"/>
      <c r="E58" s="13">
        <f>D58/D56</f>
        <v>0</v>
      </c>
      <c r="F58" s="33"/>
      <c r="G58" s="1"/>
      <c r="H58" s="1"/>
      <c r="I58" s="1"/>
    </row>
    <row r="59" spans="1:9" ht="16" x14ac:dyDescent="0.2">
      <c r="A59" s="14"/>
      <c r="B59" s="14"/>
      <c r="C59" s="4"/>
      <c r="D59" s="14"/>
      <c r="E59" s="3"/>
      <c r="F59" s="25"/>
      <c r="G59" s="1"/>
      <c r="H59" s="1"/>
      <c r="I59" s="1"/>
    </row>
    <row r="60" spans="1:9" ht="16" x14ac:dyDescent="0.2">
      <c r="A60" s="1"/>
      <c r="B60" s="1"/>
      <c r="C60" s="1"/>
      <c r="D60" s="1"/>
      <c r="E60" s="48" t="str">
        <f ca="1">"TP. Hồ Chí Minh, ngày "&amp;  DAY(NOW())&amp;" tháng " &amp;MONTH(NOW())&amp;" năm "&amp;YEAR(NOW())</f>
        <v>TP. Hồ Chí Minh, ngày 14 tháng 8 năm 2017</v>
      </c>
      <c r="F60" s="48"/>
      <c r="G60" s="48"/>
      <c r="H60" s="48"/>
      <c r="I60" s="48"/>
    </row>
    <row r="61" spans="1:9" ht="16" x14ac:dyDescent="0.2">
      <c r="A61" s="37" t="s">
        <v>27</v>
      </c>
      <c r="B61" s="37"/>
      <c r="C61" s="37"/>
      <c r="D61" s="1"/>
      <c r="E61" s="37" t="s">
        <v>22</v>
      </c>
      <c r="F61" s="37"/>
      <c r="G61" s="37"/>
      <c r="H61" s="37"/>
      <c r="I61" s="37"/>
    </row>
    <row r="62" spans="1:9" ht="16" x14ac:dyDescent="0.2">
      <c r="A62" s="1"/>
      <c r="B62" s="1"/>
      <c r="C62" s="1"/>
      <c r="D62" s="1"/>
      <c r="E62" s="1"/>
      <c r="F62" s="25"/>
      <c r="G62" s="1"/>
      <c r="H62" s="1"/>
      <c r="I62" s="1"/>
    </row>
    <row r="67" spans="6:8" ht="16" x14ac:dyDescent="0.2">
      <c r="F67" s="42"/>
      <c r="G67" s="42"/>
      <c r="H67" s="42"/>
    </row>
  </sheetData>
  <protectedRanges>
    <protectedRange sqref="A62:D62" name="Range5"/>
    <protectedRange sqref="I15:I54" name="Range4"/>
    <protectedRange sqref="E15:F54" name="Range3"/>
    <protectedRange sqref="A4" name="Range1"/>
    <protectedRange sqref="E13:F13" name="Range6"/>
    <protectedRange sqref="C8:C10 G8:G9" name="Range2_1"/>
    <protectedRange sqref="E62:I62" name="Range5_1_1"/>
    <protectedRange sqref="B15:D54" name="Range3_3"/>
  </protectedRanges>
  <mergeCells count="27">
    <mergeCell ref="C14:D14"/>
    <mergeCell ref="A9:B9"/>
    <mergeCell ref="C9:D9"/>
    <mergeCell ref="E9:F9"/>
    <mergeCell ref="F67:H67"/>
    <mergeCell ref="A61:C61"/>
    <mergeCell ref="E61:I61"/>
    <mergeCell ref="A10:B10"/>
    <mergeCell ref="C10:D10"/>
    <mergeCell ref="A12:A13"/>
    <mergeCell ref="B12:B13"/>
    <mergeCell ref="A57:C57"/>
    <mergeCell ref="A58:C58"/>
    <mergeCell ref="E60:I60"/>
    <mergeCell ref="C12:D13"/>
    <mergeCell ref="G12:H12"/>
    <mergeCell ref="I12:I13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4:D4"/>
  </mergeCells>
  <phoneticPr fontId="0" type="noConversion"/>
  <conditionalFormatting sqref="H15:H54">
    <cfRule type="cellIs" dxfId="1" priority="2" stopIfTrue="1" operator="equal">
      <formula>"F"</formula>
    </cfRule>
  </conditionalFormatting>
  <conditionalFormatting sqref="G15:G54">
    <cfRule type="expression" dxfId="0" priority="1" stopIfTrue="1">
      <formula>MAX(#REF!)&lt;4</formula>
    </cfRule>
  </conditionalFormatting>
  <pageMargins left="0.28125" right="1.0416666666666701E-2" top="0.75" bottom="0.104166666666667" header="0.3" footer="0.3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PL_ĐH1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2017-08-14T03:10:15Z</dcterms:modified>
</cp:coreProperties>
</file>