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55"/>
  </bookViews>
  <sheets>
    <sheet name="04ĐH_TV1" sheetId="15" r:id="rId1"/>
  </sheets>
  <definedNames>
    <definedName name="_xlnm.Print_Titles" localSheetId="0">'04ĐH_TV1'!$12:$14</definedName>
  </definedNames>
  <calcPr calcId="152511"/>
</workbook>
</file>

<file path=xl/calcChain.xml><?xml version="1.0" encoding="utf-8"?>
<calcChain xmlns="http://schemas.openxmlformats.org/spreadsheetml/2006/main">
  <c r="G20" i="15" l="1"/>
  <c r="H20" i="15" s="1"/>
  <c r="G21" i="15"/>
  <c r="H21" i="15"/>
  <c r="G22" i="15"/>
  <c r="H22" i="15" s="1"/>
  <c r="G23" i="15"/>
  <c r="H23" i="15"/>
  <c r="G24" i="15"/>
  <c r="H24" i="15" s="1"/>
  <c r="G25" i="15"/>
  <c r="H25" i="15" s="1"/>
  <c r="G26" i="15"/>
  <c r="H26" i="15" s="1"/>
  <c r="G27" i="15"/>
  <c r="H27" i="15"/>
  <c r="G28" i="15"/>
  <c r="H28" i="15" s="1"/>
  <c r="G29" i="15"/>
  <c r="H29" i="15"/>
  <c r="G30" i="15"/>
  <c r="H30" i="15" s="1"/>
  <c r="G31" i="15"/>
  <c r="H31" i="15" s="1"/>
  <c r="G32" i="15"/>
  <c r="H32" i="15" s="1"/>
  <c r="G33" i="15"/>
  <c r="H33" i="15"/>
  <c r="G34" i="15"/>
  <c r="H34" i="15" s="1"/>
  <c r="G35" i="15"/>
  <c r="H35" i="15"/>
  <c r="G36" i="15"/>
  <c r="H36" i="15" s="1"/>
  <c r="G37" i="15"/>
  <c r="H37" i="15"/>
  <c r="G38" i="15"/>
  <c r="H38" i="15" s="1"/>
  <c r="G39" i="15"/>
  <c r="H39" i="15"/>
  <c r="G40" i="15"/>
  <c r="H40" i="15" s="1"/>
  <c r="G41" i="15"/>
  <c r="H41" i="15"/>
  <c r="G42" i="15"/>
  <c r="H42" i="15" s="1"/>
  <c r="G43" i="15"/>
  <c r="H43" i="15"/>
  <c r="G44" i="15"/>
  <c r="H44" i="15" s="1"/>
  <c r="G45" i="15"/>
  <c r="H45" i="15" s="1"/>
  <c r="G46" i="15"/>
  <c r="H46" i="15" s="1"/>
  <c r="G47" i="15"/>
  <c r="H47" i="15" s="1"/>
  <c r="G48" i="15"/>
  <c r="H48" i="15" s="1"/>
  <c r="G49" i="15"/>
  <c r="H49" i="15" s="1"/>
  <c r="G50" i="15"/>
  <c r="H50" i="15" s="1"/>
  <c r="G51" i="15"/>
  <c r="H51" i="15" s="1"/>
  <c r="G52" i="15"/>
  <c r="H52" i="15" s="1"/>
  <c r="G53" i="15"/>
  <c r="H53" i="15" s="1"/>
  <c r="G54" i="15"/>
  <c r="H54" i="15" s="1"/>
  <c r="G55" i="15"/>
  <c r="H55" i="15"/>
  <c r="G56" i="15"/>
  <c r="H56" i="15" s="1"/>
  <c r="G57" i="15"/>
  <c r="H57" i="15"/>
  <c r="G58" i="15"/>
  <c r="H58" i="15" s="1"/>
  <c r="G59" i="15"/>
  <c r="H59" i="15"/>
  <c r="G60" i="15"/>
  <c r="H60" i="15" s="1"/>
  <c r="G61" i="15"/>
  <c r="H61" i="15"/>
  <c r="G62" i="15"/>
  <c r="H62" i="15" s="1"/>
  <c r="G63" i="15"/>
  <c r="H63" i="15"/>
  <c r="G64" i="15"/>
  <c r="H64" i="15" s="1"/>
  <c r="G65" i="15"/>
  <c r="H65" i="15"/>
  <c r="G66" i="15"/>
  <c r="H66" i="15" s="1"/>
  <c r="G67" i="15"/>
  <c r="H67" i="15" s="1"/>
  <c r="G68" i="15"/>
  <c r="H68" i="15" s="1"/>
  <c r="G69" i="15"/>
  <c r="H69" i="15"/>
  <c r="G70" i="15"/>
  <c r="H70" i="15" s="1"/>
  <c r="G19" i="15"/>
  <c r="H19" i="15" s="1"/>
  <c r="G18" i="15"/>
  <c r="H18" i="15" s="1"/>
  <c r="G17" i="15"/>
  <c r="H17" i="15" s="1"/>
  <c r="G16" i="15"/>
  <c r="H16" i="15" s="1"/>
  <c r="G15" i="15"/>
  <c r="H15" i="15" s="1"/>
  <c r="D73" i="15" l="1"/>
  <c r="D72" i="15"/>
  <c r="D74" i="15" l="1"/>
  <c r="E76" i="15" l="1"/>
  <c r="A72" i="15" l="1"/>
  <c r="E74" i="15" l="1"/>
  <c r="E73" i="15"/>
</calcChain>
</file>

<file path=xl/sharedStrings.xml><?xml version="1.0" encoding="utf-8"?>
<sst xmlns="http://schemas.openxmlformats.org/spreadsheetml/2006/main" count="199" uniqueCount="187">
  <si>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</si>
  <si>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</si>
  <si>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</si>
  <si>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</si>
  <si>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</si>
  <si>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</si>
  <si>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</si>
  <si>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</si>
  <si>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</si>
  <si>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</si>
  <si>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</si>
  <si>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</si>
  <si>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</si>
  <si>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</si>
  <si>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</si>
  <si>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</si>
  <si>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</si>
  <si>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</si>
  <si>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</si>
  <si>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</si>
  <si>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</si>
  <si>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</si>
  <si>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</si>
  <si>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</si>
  <si>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KHOA LLCT</t>
  </si>
  <si>
    <t xml:space="preserve">       NĂM HỌC </t>
  </si>
  <si>
    <t>PHÁP LUẬT ĐẠI CƯƠNG</t>
  </si>
  <si>
    <t>VÕ ĐÌNH QUYÊN DI</t>
  </si>
  <si>
    <t>Võ Đình Quyên Di</t>
  </si>
  <si>
    <t>0750070001</t>
  </si>
  <si>
    <t>Đặng Cao</t>
  </si>
  <si>
    <t>An</t>
  </si>
  <si>
    <t>0750070003</t>
  </si>
  <si>
    <t>Nguyễn Văn</t>
  </si>
  <si>
    <t>Chiến</t>
  </si>
  <si>
    <t>0750070004</t>
  </si>
  <si>
    <t>Nguyễn Mạnh</t>
  </si>
  <si>
    <t>Cường</t>
  </si>
  <si>
    <t>0750070005</t>
  </si>
  <si>
    <t>Lê Ngọc Mỹ</t>
  </si>
  <si>
    <t>Dung</t>
  </si>
  <si>
    <t>0750070006</t>
  </si>
  <si>
    <t>Đỗ Mỹ</t>
  </si>
  <si>
    <t>Duyên</t>
  </si>
  <si>
    <t>0750070008</t>
  </si>
  <si>
    <t>Lê Văn</t>
  </si>
  <si>
    <t>Đạt</t>
  </si>
  <si>
    <t>0750070010</t>
  </si>
  <si>
    <t>Đỗ Thanh Thanh</t>
  </si>
  <si>
    <t>Hà</t>
  </si>
  <si>
    <t>0750070012</t>
  </si>
  <si>
    <t>Lê Nhật</t>
  </si>
  <si>
    <t>Hạ</t>
  </si>
  <si>
    <t>0750070015</t>
  </si>
  <si>
    <t>Phạm Nguyễn Quốc</t>
  </si>
  <si>
    <t>Hải</t>
  </si>
  <si>
    <t>0750070014</t>
  </si>
  <si>
    <t>Đặng Tuấn</t>
  </si>
  <si>
    <t>Hải</t>
  </si>
  <si>
    <t>0750070013</t>
  </si>
  <si>
    <t>Phan Lê Hoàng</t>
  </si>
  <si>
    <t>0750070017</t>
  </si>
  <si>
    <t>Đặng Văn</t>
  </si>
  <si>
    <t>Hào</t>
  </si>
  <si>
    <t>0750070016</t>
  </si>
  <si>
    <t>Nguyễn Thị Ngọc</t>
  </si>
  <si>
    <t>Hân</t>
  </si>
  <si>
    <t>0750070018</t>
  </si>
  <si>
    <t>Từ Thị Thúy</t>
  </si>
  <si>
    <t>Hiền</t>
  </si>
  <si>
    <t>0750070019</t>
  </si>
  <si>
    <t>Trần Nguyễn Như</t>
  </si>
  <si>
    <t>Hoài</t>
  </si>
  <si>
    <t>0750070022</t>
  </si>
  <si>
    <t>Đinh Xuân</t>
  </si>
  <si>
    <t>Huy</t>
  </si>
  <si>
    <t>0750070023</t>
  </si>
  <si>
    <t>Lê Quang</t>
  </si>
  <si>
    <t>0750070021</t>
  </si>
  <si>
    <t>Lý Lâm Khả</t>
  </si>
  <si>
    <t>0750070020</t>
  </si>
  <si>
    <t>Nguyễn Quốc</t>
  </si>
  <si>
    <t>0750070024</t>
  </si>
  <si>
    <t>Phan Minh</t>
  </si>
  <si>
    <t>Khải</t>
  </si>
  <si>
    <t>0750070025</t>
  </si>
  <si>
    <t>Long Tường</t>
  </si>
  <si>
    <t>Khanh</t>
  </si>
  <si>
    <t>0750070026</t>
  </si>
  <si>
    <t>Khánh</t>
  </si>
  <si>
    <t>0750070027</t>
  </si>
  <si>
    <t>Lưu Nhật</t>
  </si>
  <si>
    <t>Khoa</t>
  </si>
  <si>
    <t>0750070028</t>
  </si>
  <si>
    <t>Nguyễn Đăng</t>
  </si>
  <si>
    <t>0750070029</t>
  </si>
  <si>
    <t>Đỗ Minh</t>
  </si>
  <si>
    <t>Khôi</t>
  </si>
  <si>
    <t>0750070030</t>
  </si>
  <si>
    <t>Phạm Trung</t>
  </si>
  <si>
    <t>Kiên</t>
  </si>
  <si>
    <t>0750070031</t>
  </si>
  <si>
    <t>Bùi Tuấn</t>
  </si>
  <si>
    <t>Kiệt</t>
  </si>
  <si>
    <t>0750070032</t>
  </si>
  <si>
    <t>Phan Nhựt</t>
  </si>
  <si>
    <t>Lâm</t>
  </si>
  <si>
    <t>0750070034</t>
  </si>
  <si>
    <t>Nguyễn Anh Hoàng</t>
  </si>
  <si>
    <t>Long</t>
  </si>
  <si>
    <t>0750070033</t>
  </si>
  <si>
    <t>Trần Ngọc</t>
  </si>
  <si>
    <t>0750070036</t>
  </si>
  <si>
    <t>Lê Tấn</t>
  </si>
  <si>
    <t>Minh</t>
  </si>
  <si>
    <t>0750070038</t>
  </si>
  <si>
    <t>Phan Phương</t>
  </si>
  <si>
    <t>Nam</t>
  </si>
  <si>
    <t>0750070040</t>
  </si>
  <si>
    <t>Chu Ngọc Kim</t>
  </si>
  <si>
    <t>Ngân</t>
  </si>
  <si>
    <t>0750070039</t>
  </si>
  <si>
    <t>Trần Nguyễn Kim</t>
  </si>
  <si>
    <t>0750070041</t>
  </si>
  <si>
    <t>Huỳnh Minh</t>
  </si>
  <si>
    <t>Nhật</t>
  </si>
  <si>
    <t>0750070043</t>
  </si>
  <si>
    <t>Đỗ Thúy</t>
  </si>
  <si>
    <t>Quyên</t>
  </si>
  <si>
    <t>0750070044</t>
  </si>
  <si>
    <t>Sách</t>
  </si>
  <si>
    <t>0750070045</t>
  </si>
  <si>
    <t>Hoàng</t>
  </si>
  <si>
    <t>Thạch</t>
  </si>
  <si>
    <t>0750070047</t>
  </si>
  <si>
    <t>Huỳnh Văn</t>
  </si>
  <si>
    <t>Thanh</t>
  </si>
  <si>
    <t>0750070046</t>
  </si>
  <si>
    <t>Thắng</t>
  </si>
  <si>
    <t>0750070049</t>
  </si>
  <si>
    <t>Nguyễn Thị Ánh</t>
  </si>
  <si>
    <t>Thu</t>
  </si>
  <si>
    <t>0750070051</t>
  </si>
  <si>
    <t>Nguyễn Thượng</t>
  </si>
  <si>
    <t>Thuật</t>
  </si>
  <si>
    <t>0750070052</t>
  </si>
  <si>
    <t>Hồ Thanh</t>
  </si>
  <si>
    <t>Thủy</t>
  </si>
  <si>
    <t>0750070050</t>
  </si>
  <si>
    <t>Phạm Thị Hồng</t>
  </si>
  <si>
    <t>Thư</t>
  </si>
  <si>
    <t>0750070053</t>
  </si>
  <si>
    <t>Nguyễn Thị Kiều</t>
  </si>
  <si>
    <t>Tiên</t>
  </si>
  <si>
    <t>0750070054</t>
  </si>
  <si>
    <t>Trương Minh</t>
  </si>
  <si>
    <t>Trí</t>
  </si>
  <si>
    <t>0750070056</t>
  </si>
  <si>
    <t>Đỗ Thị Mỹ</t>
  </si>
  <si>
    <t>Trinh</t>
  </si>
  <si>
    <t>0750070055</t>
  </si>
  <si>
    <t>Phạm Kiều Diễm</t>
  </si>
  <si>
    <t>0750070057</t>
  </si>
  <si>
    <t>Nguyễn Bá</t>
  </si>
  <si>
    <t>Tuân</t>
  </si>
  <si>
    <t>0750070058</t>
  </si>
  <si>
    <t>Trần Công</t>
  </si>
  <si>
    <t>0750070059</t>
  </si>
  <si>
    <t>Phạm Hoàng</t>
  </si>
  <si>
    <t>Tuấn</t>
  </si>
  <si>
    <t>0750070060</t>
  </si>
  <si>
    <t>Phạm Tú</t>
  </si>
  <si>
    <t>Uyên</t>
  </si>
  <si>
    <t>0750070061</t>
  </si>
  <si>
    <t>Nguyễn Sinh</t>
  </si>
  <si>
    <t>Viên</t>
  </si>
  <si>
    <t>0750070062</t>
  </si>
  <si>
    <t>Nguyễn Vũ Quang</t>
  </si>
  <si>
    <t>Vinh</t>
  </si>
  <si>
    <t>0750070063</t>
  </si>
  <si>
    <t>Đỗ Như</t>
  </si>
  <si>
    <t>Ý</t>
  </si>
  <si>
    <t>0350100075</t>
  </si>
  <si>
    <t xml:space="preserve">Trần Nguyễn Nguyên </t>
  </si>
  <si>
    <t>Hùng</t>
  </si>
  <si>
    <t>học lại</t>
  </si>
  <si>
    <t>07ĐH_HTTT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</si>
</sst>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48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 applyAlignment="1"/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6" fillId="0" borderId="9" xfId="0" applyNumberFormat="1" applyFont="1" applyFill="1" applyBorder="1" applyAlignment="1" applyProtection="1"/>
    <xf numFmtId="0" fontId="6" fillId="0" borderId="9" xfId="0" quotePrefix="1" applyNumberFormat="1" applyFont="1" applyFill="1" applyBorder="1" applyAlignment="1" applyProtection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2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83"/>
  <sheetViews>
    <sheetView tabSelected="1" view="pageLayout" topLeftCell="A65" zoomScaleNormal="100" workbookViewId="0">
      <selection activeCell="C9" sqref="C9:D9"/>
    </sheetView>
  </sheetViews>
  <sheetFormatPr defaultRowHeight="15" x14ac:dyDescent="0.25"/>
  <cols>
    <col min="1" max="1" width="7.42578125" customWidth="1"/>
    <col min="2" max="2" width="13.42578125" customWidth="1"/>
    <col min="3" max="3" width="23.85546875" customWidth="1"/>
  </cols>
  <sheetData>
    <row r="1" spans="1:9" ht="15.75" x14ac:dyDescent="0.25">
      <c r="A1" s="28" t="s">
        <v>0</v>
      </c>
      <c r="B1" s="28"/>
      <c r="C1" s="28"/>
      <c r="D1" s="28"/>
      <c r="E1" s="28" t="s">
        <v>1</v>
      </c>
      <c r="F1" s="28"/>
      <c r="G1" s="28"/>
      <c r="H1" s="28"/>
      <c r="I1" s="28"/>
    </row>
    <row r="2" spans="1:9" ht="15.75" x14ac:dyDescent="0.25">
      <c r="A2" s="28" t="s">
        <v>2</v>
      </c>
      <c r="B2" s="28"/>
      <c r="C2" s="28"/>
      <c r="D2" s="28"/>
      <c r="E2" s="47" t="s">
        <v>3</v>
      </c>
      <c r="F2" s="47"/>
      <c r="G2" s="47"/>
      <c r="H2" s="47"/>
      <c r="I2" s="47"/>
    </row>
    <row r="3" spans="1:9" ht="15.75" x14ac:dyDescent="0.25">
      <c r="A3" s="28" t="s">
        <v>4</v>
      </c>
      <c r="B3" s="28"/>
      <c r="C3" s="28"/>
      <c r="D3" s="28"/>
      <c r="E3" s="1"/>
      <c r="F3" s="1"/>
      <c r="G3" s="1"/>
      <c r="H3" s="1"/>
      <c r="I3" s="1"/>
    </row>
    <row r="4" spans="1:9" ht="15.75" x14ac:dyDescent="0.25">
      <c r="A4" s="28" t="s">
        <v>23</v>
      </c>
      <c r="B4" s="28"/>
      <c r="C4" s="28"/>
      <c r="D4" s="28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46" t="s">
        <v>5</v>
      </c>
      <c r="B6" s="46"/>
      <c r="C6" s="46"/>
      <c r="D6" s="46"/>
      <c r="E6" s="46"/>
      <c r="F6" s="46"/>
      <c r="G6" s="46"/>
      <c r="H6" s="46"/>
      <c r="I6" s="46"/>
    </row>
    <row r="7" spans="1:9" ht="15.75" x14ac:dyDescent="0.25">
      <c r="A7" s="17"/>
      <c r="B7" s="17"/>
      <c r="C7" s="17"/>
      <c r="D7" s="17"/>
      <c r="E7" s="17"/>
      <c r="F7" s="17"/>
      <c r="G7" s="17"/>
      <c r="H7" s="17"/>
      <c r="I7" s="17"/>
    </row>
    <row r="8" spans="1:9" ht="15.75" x14ac:dyDescent="0.25">
      <c r="A8" s="29" t="s">
        <v>6</v>
      </c>
      <c r="B8" s="29"/>
      <c r="C8" s="29" t="s">
        <v>26</v>
      </c>
      <c r="D8" s="29"/>
      <c r="E8" s="29" t="s">
        <v>7</v>
      </c>
      <c r="F8" s="29"/>
      <c r="G8" s="3">
        <v>2</v>
      </c>
      <c r="H8" s="3"/>
      <c r="I8" s="3"/>
    </row>
    <row r="9" spans="1:9" ht="15.75" x14ac:dyDescent="0.25">
      <c r="A9" s="29" t="s">
        <v>8</v>
      </c>
      <c r="B9" s="29"/>
      <c r="C9" s="29" t="s">
        <v>186</v>
      </c>
      <c r="D9" s="29"/>
      <c r="E9" s="29" t="s">
        <v>9</v>
      </c>
      <c r="F9" s="29"/>
      <c r="G9" s="3"/>
      <c r="H9" s="3"/>
      <c r="I9" s="3"/>
    </row>
    <row r="10" spans="1:9" ht="15.75" x14ac:dyDescent="0.25">
      <c r="A10" s="29" t="s">
        <v>10</v>
      </c>
      <c r="B10" s="29"/>
      <c r="C10" s="29" t="s">
        <v>27</v>
      </c>
      <c r="D10" s="29"/>
      <c r="E10" s="16" t="s">
        <v>25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0" t="s">
        <v>11</v>
      </c>
      <c r="B12" s="32" t="s">
        <v>12</v>
      </c>
      <c r="C12" s="34" t="s">
        <v>13</v>
      </c>
      <c r="D12" s="35"/>
      <c r="E12" s="5" t="s">
        <v>14</v>
      </c>
      <c r="F12" s="5" t="s">
        <v>15</v>
      </c>
      <c r="G12" s="38" t="s">
        <v>16</v>
      </c>
      <c r="H12" s="39"/>
      <c r="I12" s="40" t="s">
        <v>17</v>
      </c>
    </row>
    <row r="13" spans="1:9" ht="15.75" x14ac:dyDescent="0.25">
      <c r="A13" s="31"/>
      <c r="B13" s="33"/>
      <c r="C13" s="36"/>
      <c r="D13" s="37"/>
      <c r="E13" s="6">
        <v>0.3</v>
      </c>
      <c r="F13" s="6">
        <v>0.7</v>
      </c>
      <c r="G13" s="7" t="s">
        <v>18</v>
      </c>
      <c r="H13" s="7" t="s">
        <v>19</v>
      </c>
      <c r="I13" s="41"/>
    </row>
    <row r="14" spans="1:9" ht="15.75" x14ac:dyDescent="0.25">
      <c r="A14" s="8">
        <v>1</v>
      </c>
      <c r="B14" s="19">
        <v>2</v>
      </c>
      <c r="C14" s="42">
        <v>3</v>
      </c>
      <c r="D14" s="42"/>
      <c r="E14" s="8">
        <v>4</v>
      </c>
      <c r="F14" s="8">
        <v>5</v>
      </c>
      <c r="G14" s="8">
        <v>6</v>
      </c>
      <c r="H14" s="20">
        <v>7</v>
      </c>
      <c r="I14" s="7">
        <v>8</v>
      </c>
    </row>
    <row r="15" spans="1:9" ht="16.5" x14ac:dyDescent="0.25">
      <c r="A15" s="21">
        <v>1</v>
      </c>
      <c r="B15" s="25" t="s">
        <v>29</v>
      </c>
      <c r="C15" s="25" t="s">
        <v>30</v>
      </c>
      <c r="D15" s="25" t="s">
        <v>31</v>
      </c>
      <c r="E15" s="22">
        <v>7</v>
      </c>
      <c r="F15" s="22">
        <v>5</v>
      </c>
      <c r="G15" s="22">
        <f>E15*$E$13+F15*$F$13</f>
        <v>5.6</v>
      </c>
      <c r="H15" s="23" t="str">
        <f>IF(G15&lt;4,"F",IF(G15&lt;=4.9,"D",IF(G15&lt;=5.4,"D+",IF(G15&lt;=5.9,"C",IF(G15&lt;=6.9,"C+",IF(G15&lt;=7.9,"B",IF(G15&lt;=8.4,"B+","A")))))))</f>
        <v>C</v>
      </c>
      <c r="I15" s="24"/>
    </row>
    <row r="16" spans="1:9" ht="16.5" x14ac:dyDescent="0.25">
      <c r="A16" s="21">
        <v>2</v>
      </c>
      <c r="B16" s="25" t="s">
        <v>32</v>
      </c>
      <c r="C16" s="25" t="s">
        <v>33</v>
      </c>
      <c r="D16" s="25" t="s">
        <v>34</v>
      </c>
      <c r="E16" s="22">
        <v>10</v>
      </c>
      <c r="F16" s="22">
        <v>6</v>
      </c>
      <c r="G16" s="22">
        <f t="shared" ref="G16:G20" si="0">E16*$E$13+F16*$F$13</f>
        <v>7.1999999999999993</v>
      </c>
      <c r="H16" s="23" t="str">
        <f t="shared" ref="H16:H20" si="1">IF(G16&lt;4,"F",IF(G16&lt;=4.9,"D",IF(G16&lt;=5.4,"D+",IF(G16&lt;=5.9,"C",IF(G16&lt;=6.9,"C+",IF(G16&lt;=7.9,"B",IF(G16&lt;=8.4,"B+","A")))))))</f>
        <v>B</v>
      </c>
      <c r="I16" s="24"/>
    </row>
    <row r="17" spans="1:9" ht="16.5" x14ac:dyDescent="0.25">
      <c r="A17" s="21">
        <v>3</v>
      </c>
      <c r="B17" s="25" t="s">
        <v>35</v>
      </c>
      <c r="C17" s="25" t="s">
        <v>36</v>
      </c>
      <c r="D17" s="25" t="s">
        <v>37</v>
      </c>
      <c r="E17" s="22">
        <v>10</v>
      </c>
      <c r="F17" s="22">
        <v>7.5</v>
      </c>
      <c r="G17" s="22">
        <f t="shared" si="0"/>
        <v>8.25</v>
      </c>
      <c r="H17" s="23" t="str">
        <f t="shared" si="1"/>
        <v>B+</v>
      </c>
      <c r="I17" s="24"/>
    </row>
    <row r="18" spans="1:9" ht="16.5" x14ac:dyDescent="0.25">
      <c r="A18" s="21">
        <v>4</v>
      </c>
      <c r="B18" s="25" t="s">
        <v>38</v>
      </c>
      <c r="C18" s="25" t="s">
        <v>39</v>
      </c>
      <c r="D18" s="25" t="s">
        <v>40</v>
      </c>
      <c r="E18" s="22">
        <v>10</v>
      </c>
      <c r="F18" s="22">
        <v>5</v>
      </c>
      <c r="G18" s="22">
        <f t="shared" si="0"/>
        <v>6.5</v>
      </c>
      <c r="H18" s="23" t="str">
        <f t="shared" si="1"/>
        <v>C+</v>
      </c>
      <c r="I18" s="24"/>
    </row>
    <row r="19" spans="1:9" ht="16.5" x14ac:dyDescent="0.25">
      <c r="A19" s="21">
        <v>5</v>
      </c>
      <c r="B19" s="25" t="s">
        <v>41</v>
      </c>
      <c r="C19" s="25" t="s">
        <v>42</v>
      </c>
      <c r="D19" s="25" t="s">
        <v>43</v>
      </c>
      <c r="E19" s="22">
        <v>10</v>
      </c>
      <c r="F19" s="22">
        <v>4</v>
      </c>
      <c r="G19" s="22">
        <f t="shared" si="0"/>
        <v>5.8</v>
      </c>
      <c r="H19" s="23" t="str">
        <f t="shared" si="1"/>
        <v>C</v>
      </c>
      <c r="I19" s="24"/>
    </row>
    <row r="20" spans="1:9" ht="16.5" x14ac:dyDescent="0.25">
      <c r="A20" s="21">
        <v>6</v>
      </c>
      <c r="B20" s="25" t="s">
        <v>44</v>
      </c>
      <c r="C20" s="25" t="s">
        <v>45</v>
      </c>
      <c r="D20" s="25" t="s">
        <v>46</v>
      </c>
      <c r="E20" s="22">
        <v>7</v>
      </c>
      <c r="F20" s="22">
        <v>6.5</v>
      </c>
      <c r="G20" s="22">
        <f t="shared" si="0"/>
        <v>6.65</v>
      </c>
      <c r="H20" s="23" t="str">
        <f t="shared" si="1"/>
        <v>C+</v>
      </c>
      <c r="I20" s="24"/>
    </row>
    <row r="21" spans="1:9" ht="16.5" x14ac:dyDescent="0.25">
      <c r="A21" s="21">
        <v>7</v>
      </c>
      <c r="B21" s="25" t="s">
        <v>47</v>
      </c>
      <c r="C21" s="25" t="s">
        <v>48</v>
      </c>
      <c r="D21" s="25" t="s">
        <v>49</v>
      </c>
      <c r="E21" s="22">
        <v>10</v>
      </c>
      <c r="F21" s="22">
        <v>4</v>
      </c>
      <c r="G21" s="22">
        <f t="shared" ref="G21:G70" si="2">E21*$E$13+F21*$F$13</f>
        <v>5.8</v>
      </c>
      <c r="H21" s="23" t="str">
        <f t="shared" ref="H21:H70" si="3">IF(G21&lt;4,"F",IF(G21&lt;=4.9,"D",IF(G21&lt;=5.4,"D+",IF(G21&lt;=5.9,"C",IF(G21&lt;=6.9,"C+",IF(G21&lt;=7.9,"B",IF(G21&lt;=8.4,"B+","A")))))))</f>
        <v>C</v>
      </c>
      <c r="I21" s="24"/>
    </row>
    <row r="22" spans="1:9" ht="16.5" x14ac:dyDescent="0.25">
      <c r="A22" s="21">
        <v>8</v>
      </c>
      <c r="B22" s="25" t="s">
        <v>50</v>
      </c>
      <c r="C22" s="25" t="s">
        <v>51</v>
      </c>
      <c r="D22" s="25" t="s">
        <v>52</v>
      </c>
      <c r="E22" s="22">
        <v>10</v>
      </c>
      <c r="F22" s="22">
        <v>5</v>
      </c>
      <c r="G22" s="22">
        <f t="shared" si="2"/>
        <v>6.5</v>
      </c>
      <c r="H22" s="23" t="str">
        <f t="shared" si="3"/>
        <v>C+</v>
      </c>
      <c r="I22" s="24"/>
    </row>
    <row r="23" spans="1:9" ht="16.5" x14ac:dyDescent="0.25">
      <c r="A23" s="21">
        <v>9</v>
      </c>
      <c r="B23" s="25" t="s">
        <v>53</v>
      </c>
      <c r="C23" s="25" t="s">
        <v>54</v>
      </c>
      <c r="D23" s="25" t="s">
        <v>55</v>
      </c>
      <c r="E23" s="22">
        <v>10</v>
      </c>
      <c r="F23" s="22">
        <v>5</v>
      </c>
      <c r="G23" s="22">
        <f t="shared" si="2"/>
        <v>6.5</v>
      </c>
      <c r="H23" s="23" t="str">
        <f t="shared" si="3"/>
        <v>C+</v>
      </c>
      <c r="I23" s="24"/>
    </row>
    <row r="24" spans="1:9" ht="16.5" x14ac:dyDescent="0.25">
      <c r="A24" s="21">
        <v>10</v>
      </c>
      <c r="B24" s="25" t="s">
        <v>56</v>
      </c>
      <c r="C24" s="25" t="s">
        <v>57</v>
      </c>
      <c r="D24" s="25" t="s">
        <v>58</v>
      </c>
      <c r="E24" s="22"/>
      <c r="F24" s="22"/>
      <c r="G24" s="22">
        <f t="shared" si="2"/>
        <v>0</v>
      </c>
      <c r="H24" s="23" t="str">
        <f t="shared" si="3"/>
        <v>F</v>
      </c>
      <c r="I24" s="24"/>
    </row>
    <row r="25" spans="1:9" ht="16.5" x14ac:dyDescent="0.25">
      <c r="A25" s="21">
        <v>11</v>
      </c>
      <c r="B25" s="25" t="s">
        <v>59</v>
      </c>
      <c r="C25" s="25" t="s">
        <v>60</v>
      </c>
      <c r="D25" s="25" t="s">
        <v>58</v>
      </c>
      <c r="E25" s="22">
        <v>7.5</v>
      </c>
      <c r="F25" s="22">
        <v>4.5</v>
      </c>
      <c r="G25" s="22">
        <f t="shared" si="2"/>
        <v>5.4</v>
      </c>
      <c r="H25" s="23" t="str">
        <f t="shared" si="3"/>
        <v>D+</v>
      </c>
      <c r="I25" s="24"/>
    </row>
    <row r="26" spans="1:9" ht="16.5" x14ac:dyDescent="0.25">
      <c r="A26" s="21">
        <v>12</v>
      </c>
      <c r="B26" s="25" t="s">
        <v>61</v>
      </c>
      <c r="C26" s="25" t="s">
        <v>62</v>
      </c>
      <c r="D26" s="25" t="s">
        <v>63</v>
      </c>
      <c r="E26" s="22"/>
      <c r="F26" s="22"/>
      <c r="G26" s="22">
        <f t="shared" si="2"/>
        <v>0</v>
      </c>
      <c r="H26" s="23" t="str">
        <f t="shared" si="3"/>
        <v>F</v>
      </c>
      <c r="I26" s="24"/>
    </row>
    <row r="27" spans="1:9" ht="16.5" x14ac:dyDescent="0.25">
      <c r="A27" s="21">
        <v>13</v>
      </c>
      <c r="B27" s="25" t="s">
        <v>64</v>
      </c>
      <c r="C27" s="25" t="s">
        <v>65</v>
      </c>
      <c r="D27" s="25" t="s">
        <v>66</v>
      </c>
      <c r="E27" s="22">
        <v>10</v>
      </c>
      <c r="F27" s="22"/>
      <c r="G27" s="22">
        <f t="shared" si="2"/>
        <v>3</v>
      </c>
      <c r="H27" s="23" t="str">
        <f t="shared" si="3"/>
        <v>F</v>
      </c>
      <c r="I27" s="24"/>
    </row>
    <row r="28" spans="1:9" ht="16.5" x14ac:dyDescent="0.25">
      <c r="A28" s="21">
        <v>14</v>
      </c>
      <c r="B28" s="25" t="s">
        <v>67</v>
      </c>
      <c r="C28" s="25" t="s">
        <v>68</v>
      </c>
      <c r="D28" s="25" t="s">
        <v>69</v>
      </c>
      <c r="E28" s="22">
        <v>10</v>
      </c>
      <c r="F28" s="22">
        <v>5</v>
      </c>
      <c r="G28" s="22">
        <f t="shared" si="2"/>
        <v>6.5</v>
      </c>
      <c r="H28" s="23" t="str">
        <f t="shared" si="3"/>
        <v>C+</v>
      </c>
      <c r="I28" s="24"/>
    </row>
    <row r="29" spans="1:9" ht="16.5" x14ac:dyDescent="0.25">
      <c r="A29" s="21">
        <v>15</v>
      </c>
      <c r="B29" s="25" t="s">
        <v>70</v>
      </c>
      <c r="C29" s="25" t="s">
        <v>71</v>
      </c>
      <c r="D29" s="25" t="s">
        <v>72</v>
      </c>
      <c r="E29" s="22">
        <v>8.5</v>
      </c>
      <c r="F29" s="22">
        <v>5.5</v>
      </c>
      <c r="G29" s="22">
        <f t="shared" si="2"/>
        <v>6.3999999999999995</v>
      </c>
      <c r="H29" s="23" t="str">
        <f t="shared" si="3"/>
        <v>C+</v>
      </c>
      <c r="I29" s="24"/>
    </row>
    <row r="30" spans="1:9" ht="16.5" x14ac:dyDescent="0.25">
      <c r="A30" s="21">
        <v>16</v>
      </c>
      <c r="B30" s="25" t="s">
        <v>73</v>
      </c>
      <c r="C30" s="25" t="s">
        <v>74</v>
      </c>
      <c r="D30" s="25" t="s">
        <v>75</v>
      </c>
      <c r="E30" s="22">
        <v>9</v>
      </c>
      <c r="F30" s="22">
        <v>5.5</v>
      </c>
      <c r="G30" s="22">
        <f t="shared" si="2"/>
        <v>6.5499999999999989</v>
      </c>
      <c r="H30" s="23" t="str">
        <f t="shared" si="3"/>
        <v>C+</v>
      </c>
      <c r="I30" s="24"/>
    </row>
    <row r="31" spans="1:9" ht="16.5" x14ac:dyDescent="0.25">
      <c r="A31" s="21">
        <v>17</v>
      </c>
      <c r="B31" s="25" t="s">
        <v>76</v>
      </c>
      <c r="C31" s="25" t="s">
        <v>77</v>
      </c>
      <c r="D31" s="25" t="s">
        <v>75</v>
      </c>
      <c r="E31" s="22">
        <v>9</v>
      </c>
      <c r="F31" s="22">
        <v>5</v>
      </c>
      <c r="G31" s="22">
        <f t="shared" si="2"/>
        <v>6.1999999999999993</v>
      </c>
      <c r="H31" s="23" t="str">
        <f t="shared" si="3"/>
        <v>C+</v>
      </c>
      <c r="I31" s="24"/>
    </row>
    <row r="32" spans="1:9" ht="16.5" x14ac:dyDescent="0.25">
      <c r="A32" s="21">
        <v>18</v>
      </c>
      <c r="B32" s="25" t="s">
        <v>78</v>
      </c>
      <c r="C32" s="25" t="s">
        <v>79</v>
      </c>
      <c r="D32" s="25" t="s">
        <v>75</v>
      </c>
      <c r="E32" s="22">
        <v>9</v>
      </c>
      <c r="F32" s="22">
        <v>5</v>
      </c>
      <c r="G32" s="22">
        <f t="shared" si="2"/>
        <v>6.1999999999999993</v>
      </c>
      <c r="H32" s="23" t="str">
        <f t="shared" si="3"/>
        <v>C+</v>
      </c>
      <c r="I32" s="24"/>
    </row>
    <row r="33" spans="1:9" ht="16.5" x14ac:dyDescent="0.25">
      <c r="A33" s="21">
        <v>19</v>
      </c>
      <c r="B33" s="25" t="s">
        <v>80</v>
      </c>
      <c r="C33" s="25" t="s">
        <v>81</v>
      </c>
      <c r="D33" s="25" t="s">
        <v>75</v>
      </c>
      <c r="E33" s="22">
        <v>9.5</v>
      </c>
      <c r="F33" s="22">
        <v>6</v>
      </c>
      <c r="G33" s="22">
        <f t="shared" si="2"/>
        <v>7.0499999999999989</v>
      </c>
      <c r="H33" s="23" t="str">
        <f t="shared" si="3"/>
        <v>B</v>
      </c>
      <c r="I33" s="24"/>
    </row>
    <row r="34" spans="1:9" ht="16.5" x14ac:dyDescent="0.25">
      <c r="A34" s="21">
        <v>20</v>
      </c>
      <c r="B34" s="25" t="s">
        <v>82</v>
      </c>
      <c r="C34" s="25" t="s">
        <v>83</v>
      </c>
      <c r="D34" s="25" t="s">
        <v>84</v>
      </c>
      <c r="E34" s="22">
        <v>9.5</v>
      </c>
      <c r="F34" s="22">
        <v>7</v>
      </c>
      <c r="G34" s="22">
        <f t="shared" si="2"/>
        <v>7.75</v>
      </c>
      <c r="H34" s="23" t="str">
        <f t="shared" si="3"/>
        <v>B</v>
      </c>
      <c r="I34" s="24"/>
    </row>
    <row r="35" spans="1:9" ht="16.5" x14ac:dyDescent="0.25">
      <c r="A35" s="21">
        <v>21</v>
      </c>
      <c r="B35" s="25" t="s">
        <v>85</v>
      </c>
      <c r="C35" s="25" t="s">
        <v>86</v>
      </c>
      <c r="D35" s="25" t="s">
        <v>87</v>
      </c>
      <c r="E35" s="22">
        <v>8.5</v>
      </c>
      <c r="F35" s="22">
        <v>3.5</v>
      </c>
      <c r="G35" s="22">
        <f t="shared" si="2"/>
        <v>5</v>
      </c>
      <c r="H35" s="23" t="str">
        <f t="shared" si="3"/>
        <v>D+</v>
      </c>
      <c r="I35" s="24"/>
    </row>
    <row r="36" spans="1:9" ht="16.5" x14ac:dyDescent="0.25">
      <c r="A36" s="21">
        <v>22</v>
      </c>
      <c r="B36" s="25" t="s">
        <v>88</v>
      </c>
      <c r="C36" s="25" t="s">
        <v>81</v>
      </c>
      <c r="D36" s="25" t="s">
        <v>89</v>
      </c>
      <c r="E36" s="22"/>
      <c r="F36" s="22"/>
      <c r="G36" s="22">
        <f t="shared" si="2"/>
        <v>0</v>
      </c>
      <c r="H36" s="23" t="str">
        <f t="shared" si="3"/>
        <v>F</v>
      </c>
      <c r="I36" s="24"/>
    </row>
    <row r="37" spans="1:9" ht="16.5" x14ac:dyDescent="0.25">
      <c r="A37" s="21">
        <v>23</v>
      </c>
      <c r="B37" s="25" t="s">
        <v>90</v>
      </c>
      <c r="C37" s="25" t="s">
        <v>91</v>
      </c>
      <c r="D37" s="25" t="s">
        <v>92</v>
      </c>
      <c r="E37" s="22">
        <v>9</v>
      </c>
      <c r="F37" s="22">
        <v>7.5</v>
      </c>
      <c r="G37" s="22">
        <f t="shared" si="2"/>
        <v>7.9499999999999993</v>
      </c>
      <c r="H37" s="23" t="str">
        <f t="shared" si="3"/>
        <v>B+</v>
      </c>
      <c r="I37" s="24"/>
    </row>
    <row r="38" spans="1:9" ht="16.5" x14ac:dyDescent="0.25">
      <c r="A38" s="21">
        <v>24</v>
      </c>
      <c r="B38" s="25" t="s">
        <v>93</v>
      </c>
      <c r="C38" s="25" t="s">
        <v>94</v>
      </c>
      <c r="D38" s="25" t="s">
        <v>92</v>
      </c>
      <c r="E38" s="22">
        <v>9.5</v>
      </c>
      <c r="F38" s="22">
        <v>6</v>
      </c>
      <c r="G38" s="22">
        <f t="shared" si="2"/>
        <v>7.0499999999999989</v>
      </c>
      <c r="H38" s="23" t="str">
        <f t="shared" si="3"/>
        <v>B</v>
      </c>
      <c r="I38" s="24"/>
    </row>
    <row r="39" spans="1:9" ht="16.5" x14ac:dyDescent="0.25">
      <c r="A39" s="21">
        <v>25</v>
      </c>
      <c r="B39" s="25" t="s">
        <v>95</v>
      </c>
      <c r="C39" s="25" t="s">
        <v>96</v>
      </c>
      <c r="D39" s="25" t="s">
        <v>97</v>
      </c>
      <c r="E39" s="22">
        <v>8</v>
      </c>
      <c r="F39" s="22">
        <v>6.5</v>
      </c>
      <c r="G39" s="22">
        <f t="shared" si="2"/>
        <v>6.9499999999999993</v>
      </c>
      <c r="H39" s="23" t="str">
        <f t="shared" si="3"/>
        <v>B</v>
      </c>
      <c r="I39" s="24"/>
    </row>
    <row r="40" spans="1:9" ht="16.5" x14ac:dyDescent="0.25">
      <c r="A40" s="21">
        <v>26</v>
      </c>
      <c r="B40" s="25" t="s">
        <v>98</v>
      </c>
      <c r="C40" s="25" t="s">
        <v>99</v>
      </c>
      <c r="D40" s="25" t="s">
        <v>100</v>
      </c>
      <c r="E40" s="22">
        <v>6.5</v>
      </c>
      <c r="F40" s="22">
        <v>5.5</v>
      </c>
      <c r="G40" s="22">
        <f t="shared" si="2"/>
        <v>5.8</v>
      </c>
      <c r="H40" s="23" t="str">
        <f t="shared" si="3"/>
        <v>C</v>
      </c>
      <c r="I40" s="24"/>
    </row>
    <row r="41" spans="1:9" ht="16.5" x14ac:dyDescent="0.25">
      <c r="A41" s="21">
        <v>27</v>
      </c>
      <c r="B41" s="25" t="s">
        <v>101</v>
      </c>
      <c r="C41" s="25" t="s">
        <v>102</v>
      </c>
      <c r="D41" s="25" t="s">
        <v>103</v>
      </c>
      <c r="E41" s="22">
        <v>9</v>
      </c>
      <c r="F41" s="22">
        <v>6</v>
      </c>
      <c r="G41" s="22">
        <f t="shared" si="2"/>
        <v>6.8999999999999986</v>
      </c>
      <c r="H41" s="23" t="str">
        <f t="shared" si="3"/>
        <v>C+</v>
      </c>
      <c r="I41" s="24"/>
    </row>
    <row r="42" spans="1:9" ht="16.5" x14ac:dyDescent="0.25">
      <c r="A42" s="21">
        <v>28</v>
      </c>
      <c r="B42" s="25" t="s">
        <v>104</v>
      </c>
      <c r="C42" s="25" t="s">
        <v>105</v>
      </c>
      <c r="D42" s="25" t="s">
        <v>106</v>
      </c>
      <c r="E42" s="22">
        <v>8.5</v>
      </c>
      <c r="F42" s="22">
        <v>4.5</v>
      </c>
      <c r="G42" s="22">
        <f t="shared" si="2"/>
        <v>5.6999999999999993</v>
      </c>
      <c r="H42" s="23" t="str">
        <f t="shared" si="3"/>
        <v>C</v>
      </c>
      <c r="I42" s="24"/>
    </row>
    <row r="43" spans="1:9" ht="16.5" x14ac:dyDescent="0.25">
      <c r="A43" s="21">
        <v>29</v>
      </c>
      <c r="B43" s="25" t="s">
        <v>107</v>
      </c>
      <c r="C43" s="25" t="s">
        <v>108</v>
      </c>
      <c r="D43" s="25" t="s">
        <v>109</v>
      </c>
      <c r="E43" s="22">
        <v>6</v>
      </c>
      <c r="F43" s="22"/>
      <c r="G43" s="22">
        <f t="shared" si="2"/>
        <v>1.7999999999999998</v>
      </c>
      <c r="H43" s="23" t="str">
        <f t="shared" si="3"/>
        <v>F</v>
      </c>
      <c r="I43" s="24"/>
    </row>
    <row r="44" spans="1:9" ht="16.5" x14ac:dyDescent="0.25">
      <c r="A44" s="21">
        <v>30</v>
      </c>
      <c r="B44" s="25" t="s">
        <v>110</v>
      </c>
      <c r="C44" s="25" t="s">
        <v>111</v>
      </c>
      <c r="D44" s="25" t="s">
        <v>109</v>
      </c>
      <c r="E44" s="22">
        <v>6</v>
      </c>
      <c r="F44" s="22">
        <v>3</v>
      </c>
      <c r="G44" s="22">
        <f t="shared" si="2"/>
        <v>3.8999999999999995</v>
      </c>
      <c r="H44" s="23" t="str">
        <f t="shared" si="3"/>
        <v>F</v>
      </c>
      <c r="I44" s="24"/>
    </row>
    <row r="45" spans="1:9" ht="16.5" x14ac:dyDescent="0.25">
      <c r="A45" s="21">
        <v>31</v>
      </c>
      <c r="B45" s="25" t="s">
        <v>112</v>
      </c>
      <c r="C45" s="25" t="s">
        <v>113</v>
      </c>
      <c r="D45" s="25" t="s">
        <v>114</v>
      </c>
      <c r="E45" s="22">
        <v>7.5</v>
      </c>
      <c r="F45" s="22">
        <v>7</v>
      </c>
      <c r="G45" s="22">
        <f t="shared" si="2"/>
        <v>7.1499999999999995</v>
      </c>
      <c r="H45" s="23" t="str">
        <f t="shared" si="3"/>
        <v>B</v>
      </c>
      <c r="I45" s="24"/>
    </row>
    <row r="46" spans="1:9" ht="16.5" x14ac:dyDescent="0.25">
      <c r="A46" s="21">
        <v>32</v>
      </c>
      <c r="B46" s="25" t="s">
        <v>115</v>
      </c>
      <c r="C46" s="25" t="s">
        <v>116</v>
      </c>
      <c r="D46" s="25" t="s">
        <v>117</v>
      </c>
      <c r="E46" s="22">
        <v>8.5</v>
      </c>
      <c r="F46" s="22">
        <v>6.5</v>
      </c>
      <c r="G46" s="22">
        <f t="shared" si="2"/>
        <v>7.1</v>
      </c>
      <c r="H46" s="23" t="str">
        <f t="shared" si="3"/>
        <v>B</v>
      </c>
      <c r="I46" s="24"/>
    </row>
    <row r="47" spans="1:9" ht="16.5" x14ac:dyDescent="0.25">
      <c r="A47" s="21">
        <v>33</v>
      </c>
      <c r="B47" s="25" t="s">
        <v>118</v>
      </c>
      <c r="C47" s="25" t="s">
        <v>119</v>
      </c>
      <c r="D47" s="25" t="s">
        <v>120</v>
      </c>
      <c r="E47" s="22">
        <v>8.5</v>
      </c>
      <c r="F47" s="22">
        <v>7</v>
      </c>
      <c r="G47" s="22">
        <f t="shared" si="2"/>
        <v>7.4499999999999993</v>
      </c>
      <c r="H47" s="23" t="str">
        <f t="shared" si="3"/>
        <v>B</v>
      </c>
      <c r="I47" s="24"/>
    </row>
    <row r="48" spans="1:9" ht="16.5" x14ac:dyDescent="0.25">
      <c r="A48" s="21">
        <v>34</v>
      </c>
      <c r="B48" s="25" t="s">
        <v>121</v>
      </c>
      <c r="C48" s="25" t="s">
        <v>122</v>
      </c>
      <c r="D48" s="25" t="s">
        <v>120</v>
      </c>
      <c r="E48" s="22"/>
      <c r="F48" s="22"/>
      <c r="G48" s="22">
        <f t="shared" si="2"/>
        <v>0</v>
      </c>
      <c r="H48" s="23" t="str">
        <f t="shared" si="3"/>
        <v>F</v>
      </c>
      <c r="I48" s="24"/>
    </row>
    <row r="49" spans="1:9" ht="16.5" x14ac:dyDescent="0.25">
      <c r="A49" s="21">
        <v>35</v>
      </c>
      <c r="B49" s="25" t="s">
        <v>123</v>
      </c>
      <c r="C49" s="25" t="s">
        <v>124</v>
      </c>
      <c r="D49" s="25" t="s">
        <v>125</v>
      </c>
      <c r="E49" s="22">
        <v>8</v>
      </c>
      <c r="F49" s="22">
        <v>7.5</v>
      </c>
      <c r="G49" s="22">
        <f t="shared" si="2"/>
        <v>7.65</v>
      </c>
      <c r="H49" s="23" t="str">
        <f t="shared" si="3"/>
        <v>B</v>
      </c>
      <c r="I49" s="24"/>
    </row>
    <row r="50" spans="1:9" ht="16.5" x14ac:dyDescent="0.25">
      <c r="A50" s="21">
        <v>36</v>
      </c>
      <c r="B50" s="25" t="s">
        <v>126</v>
      </c>
      <c r="C50" s="25" t="s">
        <v>127</v>
      </c>
      <c r="D50" s="25" t="s">
        <v>128</v>
      </c>
      <c r="E50" s="22">
        <v>9</v>
      </c>
      <c r="F50" s="22">
        <v>6.5</v>
      </c>
      <c r="G50" s="22">
        <f t="shared" si="2"/>
        <v>7.25</v>
      </c>
      <c r="H50" s="23" t="str">
        <f t="shared" si="3"/>
        <v>B</v>
      </c>
      <c r="I50" s="24"/>
    </row>
    <row r="51" spans="1:9" ht="16.5" x14ac:dyDescent="0.25">
      <c r="A51" s="21">
        <v>37</v>
      </c>
      <c r="B51" s="25" t="s">
        <v>129</v>
      </c>
      <c r="C51" s="25" t="s">
        <v>33</v>
      </c>
      <c r="D51" s="25" t="s">
        <v>130</v>
      </c>
      <c r="E51" s="22">
        <v>7</v>
      </c>
      <c r="F51" s="22">
        <v>4</v>
      </c>
      <c r="G51" s="22">
        <f t="shared" si="2"/>
        <v>4.9000000000000004</v>
      </c>
      <c r="H51" s="23" t="str">
        <f t="shared" si="3"/>
        <v>D</v>
      </c>
      <c r="I51" s="24"/>
    </row>
    <row r="52" spans="1:9" ht="16.5" x14ac:dyDescent="0.25">
      <c r="A52" s="21">
        <v>38</v>
      </c>
      <c r="B52" s="25" t="s">
        <v>131</v>
      </c>
      <c r="C52" s="25" t="s">
        <v>132</v>
      </c>
      <c r="D52" s="25" t="s">
        <v>133</v>
      </c>
      <c r="E52" s="22">
        <v>9.5</v>
      </c>
      <c r="F52" s="22">
        <v>6</v>
      </c>
      <c r="G52" s="22">
        <f t="shared" si="2"/>
        <v>7.0499999999999989</v>
      </c>
      <c r="H52" s="23" t="str">
        <f t="shared" si="3"/>
        <v>B</v>
      </c>
      <c r="I52" s="24"/>
    </row>
    <row r="53" spans="1:9" ht="16.5" x14ac:dyDescent="0.25">
      <c r="A53" s="21">
        <v>39</v>
      </c>
      <c r="B53" s="25" t="s">
        <v>134</v>
      </c>
      <c r="C53" s="25" t="s">
        <v>135</v>
      </c>
      <c r="D53" s="25" t="s">
        <v>136</v>
      </c>
      <c r="E53" s="22">
        <v>7</v>
      </c>
      <c r="F53" s="22">
        <v>4</v>
      </c>
      <c r="G53" s="22">
        <f t="shared" si="2"/>
        <v>4.9000000000000004</v>
      </c>
      <c r="H53" s="23" t="str">
        <f t="shared" si="3"/>
        <v>D</v>
      </c>
      <c r="I53" s="24"/>
    </row>
    <row r="54" spans="1:9" ht="16.5" x14ac:dyDescent="0.25">
      <c r="A54" s="21">
        <v>40</v>
      </c>
      <c r="B54" s="25" t="s">
        <v>137</v>
      </c>
      <c r="C54" s="25" t="s">
        <v>33</v>
      </c>
      <c r="D54" s="25" t="s">
        <v>138</v>
      </c>
      <c r="E54" s="22">
        <v>8</v>
      </c>
      <c r="F54" s="22">
        <v>6</v>
      </c>
      <c r="G54" s="22">
        <f t="shared" si="2"/>
        <v>6.6</v>
      </c>
      <c r="H54" s="23" t="str">
        <f t="shared" si="3"/>
        <v>C+</v>
      </c>
      <c r="I54" s="24"/>
    </row>
    <row r="55" spans="1:9" ht="16.5" x14ac:dyDescent="0.25">
      <c r="A55" s="21">
        <v>41</v>
      </c>
      <c r="B55" s="25" t="s">
        <v>139</v>
      </c>
      <c r="C55" s="25" t="s">
        <v>140</v>
      </c>
      <c r="D55" s="25" t="s">
        <v>141</v>
      </c>
      <c r="E55" s="22">
        <v>9</v>
      </c>
      <c r="F55" s="22">
        <v>7.5</v>
      </c>
      <c r="G55" s="22">
        <f t="shared" si="2"/>
        <v>7.9499999999999993</v>
      </c>
      <c r="H55" s="23" t="str">
        <f t="shared" si="3"/>
        <v>B+</v>
      </c>
      <c r="I55" s="24"/>
    </row>
    <row r="56" spans="1:9" ht="16.5" x14ac:dyDescent="0.25">
      <c r="A56" s="21">
        <v>42</v>
      </c>
      <c r="B56" s="25" t="s">
        <v>142</v>
      </c>
      <c r="C56" s="25" t="s">
        <v>143</v>
      </c>
      <c r="D56" s="25" t="s">
        <v>144</v>
      </c>
      <c r="E56" s="22">
        <v>7</v>
      </c>
      <c r="F56" s="22">
        <v>6.5</v>
      </c>
      <c r="G56" s="22">
        <f t="shared" si="2"/>
        <v>6.65</v>
      </c>
      <c r="H56" s="23" t="str">
        <f t="shared" si="3"/>
        <v>C+</v>
      </c>
      <c r="I56" s="24"/>
    </row>
    <row r="57" spans="1:9" ht="16.5" x14ac:dyDescent="0.25">
      <c r="A57" s="21">
        <v>43</v>
      </c>
      <c r="B57" s="25" t="s">
        <v>145</v>
      </c>
      <c r="C57" s="25" t="s">
        <v>146</v>
      </c>
      <c r="D57" s="25" t="s">
        <v>147</v>
      </c>
      <c r="E57" s="22">
        <v>9.5</v>
      </c>
      <c r="F57" s="22">
        <v>4</v>
      </c>
      <c r="G57" s="22">
        <f t="shared" si="2"/>
        <v>5.65</v>
      </c>
      <c r="H57" s="23" t="str">
        <f t="shared" si="3"/>
        <v>C</v>
      </c>
      <c r="I57" s="24"/>
    </row>
    <row r="58" spans="1:9" ht="16.5" x14ac:dyDescent="0.25">
      <c r="A58" s="21">
        <v>44</v>
      </c>
      <c r="B58" s="25" t="s">
        <v>148</v>
      </c>
      <c r="C58" s="25" t="s">
        <v>149</v>
      </c>
      <c r="D58" s="25" t="s">
        <v>150</v>
      </c>
      <c r="E58" s="22">
        <v>8.5</v>
      </c>
      <c r="F58" s="22">
        <v>7</v>
      </c>
      <c r="G58" s="22">
        <f t="shared" si="2"/>
        <v>7.4499999999999993</v>
      </c>
      <c r="H58" s="23" t="str">
        <f t="shared" si="3"/>
        <v>B</v>
      </c>
      <c r="I58" s="24"/>
    </row>
    <row r="59" spans="1:9" ht="16.5" x14ac:dyDescent="0.25">
      <c r="A59" s="21">
        <v>45</v>
      </c>
      <c r="B59" s="25" t="s">
        <v>151</v>
      </c>
      <c r="C59" s="25" t="s">
        <v>152</v>
      </c>
      <c r="D59" s="25" t="s">
        <v>153</v>
      </c>
      <c r="E59" s="22">
        <v>9.5</v>
      </c>
      <c r="F59" s="22">
        <v>4.5</v>
      </c>
      <c r="G59" s="22">
        <f t="shared" si="2"/>
        <v>6</v>
      </c>
      <c r="H59" s="23" t="str">
        <f t="shared" si="3"/>
        <v>C+</v>
      </c>
      <c r="I59" s="24"/>
    </row>
    <row r="60" spans="1:9" ht="16.5" x14ac:dyDescent="0.25">
      <c r="A60" s="21">
        <v>46</v>
      </c>
      <c r="B60" s="25" t="s">
        <v>154</v>
      </c>
      <c r="C60" s="25" t="s">
        <v>155</v>
      </c>
      <c r="D60" s="25" t="s">
        <v>156</v>
      </c>
      <c r="E60" s="22">
        <v>6</v>
      </c>
      <c r="F60" s="22">
        <v>7.5</v>
      </c>
      <c r="G60" s="22">
        <f t="shared" si="2"/>
        <v>7.05</v>
      </c>
      <c r="H60" s="23" t="str">
        <f t="shared" si="3"/>
        <v>B</v>
      </c>
      <c r="I60" s="24"/>
    </row>
    <row r="61" spans="1:9" ht="16.5" x14ac:dyDescent="0.25">
      <c r="A61" s="21">
        <v>47</v>
      </c>
      <c r="B61" s="25" t="s">
        <v>157</v>
      </c>
      <c r="C61" s="25" t="s">
        <v>158</v>
      </c>
      <c r="D61" s="25" t="s">
        <v>159</v>
      </c>
      <c r="E61" s="22">
        <v>10</v>
      </c>
      <c r="F61" s="22">
        <v>5</v>
      </c>
      <c r="G61" s="22">
        <f t="shared" si="2"/>
        <v>6.5</v>
      </c>
      <c r="H61" s="23" t="str">
        <f t="shared" si="3"/>
        <v>C+</v>
      </c>
      <c r="I61" s="24"/>
    </row>
    <row r="62" spans="1:9" ht="16.5" x14ac:dyDescent="0.25">
      <c r="A62" s="21">
        <v>48</v>
      </c>
      <c r="B62" s="25" t="s">
        <v>160</v>
      </c>
      <c r="C62" s="25" t="s">
        <v>161</v>
      </c>
      <c r="D62" s="25" t="s">
        <v>159</v>
      </c>
      <c r="E62" s="22">
        <v>9</v>
      </c>
      <c r="F62" s="22">
        <v>4.5</v>
      </c>
      <c r="G62" s="22">
        <f t="shared" si="2"/>
        <v>5.85</v>
      </c>
      <c r="H62" s="23" t="str">
        <f t="shared" si="3"/>
        <v>C</v>
      </c>
      <c r="I62" s="24"/>
    </row>
    <row r="63" spans="1:9" ht="16.5" x14ac:dyDescent="0.25">
      <c r="A63" s="21">
        <v>49</v>
      </c>
      <c r="B63" s="25" t="s">
        <v>162</v>
      </c>
      <c r="C63" s="25" t="s">
        <v>163</v>
      </c>
      <c r="D63" s="25" t="s">
        <v>164</v>
      </c>
      <c r="E63" s="22">
        <v>7</v>
      </c>
      <c r="F63" s="22">
        <v>2.5</v>
      </c>
      <c r="G63" s="22">
        <f t="shared" si="2"/>
        <v>3.85</v>
      </c>
      <c r="H63" s="23" t="str">
        <f t="shared" si="3"/>
        <v>F</v>
      </c>
      <c r="I63" s="24"/>
    </row>
    <row r="64" spans="1:9" ht="16.5" x14ac:dyDescent="0.25">
      <c r="A64" s="21">
        <v>50</v>
      </c>
      <c r="B64" s="25" t="s">
        <v>165</v>
      </c>
      <c r="C64" s="25" t="s">
        <v>166</v>
      </c>
      <c r="D64" s="25" t="s">
        <v>164</v>
      </c>
      <c r="E64" s="22"/>
      <c r="F64" s="22"/>
      <c r="G64" s="22">
        <f t="shared" si="2"/>
        <v>0</v>
      </c>
      <c r="H64" s="23" t="str">
        <f t="shared" si="3"/>
        <v>F</v>
      </c>
      <c r="I64" s="24"/>
    </row>
    <row r="65" spans="1:9" ht="16.5" x14ac:dyDescent="0.25">
      <c r="A65" s="21">
        <v>51</v>
      </c>
      <c r="B65" s="25" t="s">
        <v>167</v>
      </c>
      <c r="C65" s="25" t="s">
        <v>168</v>
      </c>
      <c r="D65" s="25" t="s">
        <v>169</v>
      </c>
      <c r="E65" s="22">
        <v>6</v>
      </c>
      <c r="F65" s="22">
        <v>3.5</v>
      </c>
      <c r="G65" s="22">
        <f t="shared" si="2"/>
        <v>4.25</v>
      </c>
      <c r="H65" s="23" t="str">
        <f t="shared" si="3"/>
        <v>D</v>
      </c>
      <c r="I65" s="24"/>
    </row>
    <row r="66" spans="1:9" ht="16.5" x14ac:dyDescent="0.25">
      <c r="A66" s="21">
        <v>52</v>
      </c>
      <c r="B66" s="25" t="s">
        <v>170</v>
      </c>
      <c r="C66" s="25" t="s">
        <v>171</v>
      </c>
      <c r="D66" s="25" t="s">
        <v>172</v>
      </c>
      <c r="E66" s="22">
        <v>9.5</v>
      </c>
      <c r="F66" s="22">
        <v>8</v>
      </c>
      <c r="G66" s="22">
        <f t="shared" si="2"/>
        <v>8.4499999999999993</v>
      </c>
      <c r="H66" s="23" t="str">
        <f t="shared" si="3"/>
        <v>A</v>
      </c>
      <c r="I66" s="24"/>
    </row>
    <row r="67" spans="1:9" ht="16.5" x14ac:dyDescent="0.25">
      <c r="A67" s="21">
        <v>53</v>
      </c>
      <c r="B67" s="25" t="s">
        <v>173</v>
      </c>
      <c r="C67" s="25" t="s">
        <v>174</v>
      </c>
      <c r="D67" s="25" t="s">
        <v>175</v>
      </c>
      <c r="E67" s="22">
        <v>10</v>
      </c>
      <c r="F67" s="22">
        <v>7</v>
      </c>
      <c r="G67" s="22">
        <f t="shared" si="2"/>
        <v>7.8999999999999995</v>
      </c>
      <c r="H67" s="23" t="str">
        <f t="shared" si="3"/>
        <v>B</v>
      </c>
      <c r="I67" s="24"/>
    </row>
    <row r="68" spans="1:9" ht="16.5" x14ac:dyDescent="0.25">
      <c r="A68" s="21">
        <v>54</v>
      </c>
      <c r="B68" s="25" t="s">
        <v>176</v>
      </c>
      <c r="C68" s="25" t="s">
        <v>177</v>
      </c>
      <c r="D68" s="25" t="s">
        <v>178</v>
      </c>
      <c r="E68" s="22">
        <v>7</v>
      </c>
      <c r="F68" s="22">
        <v>7.5</v>
      </c>
      <c r="G68" s="22">
        <f t="shared" si="2"/>
        <v>7.35</v>
      </c>
      <c r="H68" s="23" t="str">
        <f t="shared" si="3"/>
        <v>B</v>
      </c>
      <c r="I68" s="24"/>
    </row>
    <row r="69" spans="1:9" ht="16.5" x14ac:dyDescent="0.25">
      <c r="A69" s="21">
        <v>55</v>
      </c>
      <c r="B69" s="25" t="s">
        <v>179</v>
      </c>
      <c r="C69" s="25" t="s">
        <v>180</v>
      </c>
      <c r="D69" s="25" t="s">
        <v>181</v>
      </c>
      <c r="E69" s="22">
        <v>8.5</v>
      </c>
      <c r="F69" s="22">
        <v>7.5</v>
      </c>
      <c r="G69" s="22">
        <f t="shared" si="2"/>
        <v>7.8</v>
      </c>
      <c r="H69" s="23" t="str">
        <f t="shared" si="3"/>
        <v>B</v>
      </c>
      <c r="I69" s="24"/>
    </row>
    <row r="70" spans="1:9" ht="16.5" x14ac:dyDescent="0.25">
      <c r="A70" s="21">
        <v>56</v>
      </c>
      <c r="B70" s="26" t="s">
        <v>182</v>
      </c>
      <c r="C70" s="25" t="s">
        <v>183</v>
      </c>
      <c r="D70" s="25" t="s">
        <v>184</v>
      </c>
      <c r="E70" s="22">
        <v>9</v>
      </c>
      <c r="F70" s="22">
        <v>4.5</v>
      </c>
      <c r="G70" s="22">
        <f t="shared" si="2"/>
        <v>5.85</v>
      </c>
      <c r="H70" s="23" t="str">
        <f t="shared" si="3"/>
        <v>C</v>
      </c>
      <c r="I70" s="24" t="s">
        <v>185</v>
      </c>
    </row>
    <row r="71" spans="1:9" ht="15.75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ht="15.75" x14ac:dyDescent="0.25">
      <c r="A72" s="9" t="str">
        <f>"Cộng danh sách gồm "</f>
        <v xml:space="preserve">Cộng danh sách gồm </v>
      </c>
      <c r="B72" s="9"/>
      <c r="C72" s="9"/>
      <c r="D72" s="10">
        <f>COUNTA(H15:H70)</f>
        <v>56</v>
      </c>
      <c r="E72" s="11">
        <v>1</v>
      </c>
      <c r="F72" s="12"/>
      <c r="G72" s="1"/>
      <c r="H72" s="1"/>
      <c r="I72" s="1"/>
    </row>
    <row r="73" spans="1:9" ht="15.75" x14ac:dyDescent="0.25">
      <c r="A73" s="43" t="s">
        <v>20</v>
      </c>
      <c r="B73" s="43"/>
      <c r="C73" s="43"/>
      <c r="D73" s="13">
        <f>COUNTIF(G15:G70,"&gt;=5")</f>
        <v>44</v>
      </c>
      <c r="E73" s="14">
        <f>D73/D72</f>
        <v>0.7857142857142857</v>
      </c>
      <c r="F73" s="15"/>
      <c r="G73" s="1"/>
      <c r="H73" s="1"/>
      <c r="I73" s="1"/>
    </row>
    <row r="74" spans="1:9" ht="15.75" x14ac:dyDescent="0.25">
      <c r="A74" s="43" t="s">
        <v>21</v>
      </c>
      <c r="B74" s="43"/>
      <c r="C74" s="43"/>
      <c r="D74" s="13">
        <f>D72-D73</f>
        <v>12</v>
      </c>
      <c r="E74" s="14">
        <f>D74/D72</f>
        <v>0.21428571428571427</v>
      </c>
      <c r="F74" s="15"/>
      <c r="G74" s="1"/>
      <c r="H74" s="1"/>
      <c r="I74" s="1"/>
    </row>
    <row r="75" spans="1:9" ht="15.75" x14ac:dyDescent="0.25">
      <c r="A75" s="16"/>
      <c r="B75" s="16"/>
      <c r="C75" s="4"/>
      <c r="D75" s="16"/>
      <c r="E75" s="3"/>
      <c r="F75" s="1"/>
      <c r="G75" s="1"/>
      <c r="H75" s="1"/>
      <c r="I75" s="1"/>
    </row>
    <row r="76" spans="1:9" ht="15.75" x14ac:dyDescent="0.25">
      <c r="A76" s="1"/>
      <c r="B76" s="1"/>
      <c r="C76" s="1"/>
      <c r="D76" s="1"/>
      <c r="E76" s="44" t="str">
        <f ca="1">"TP. Hồ Chí Minh, ngày "&amp;  DAY(NOW())&amp;" tháng " &amp;MONTH(NOW())&amp;" năm "&amp;YEAR(NOW())</f>
        <v>TP. Hồ Chí Minh, ngày 3 tháng 1 năm 2020</v>
      </c>
      <c r="F76" s="44"/>
      <c r="G76" s="44"/>
      <c r="H76" s="44"/>
      <c r="I76" s="44"/>
    </row>
    <row r="77" spans="1:9" ht="15.75" x14ac:dyDescent="0.25">
      <c r="A77" s="28" t="s">
        <v>24</v>
      </c>
      <c r="B77" s="28"/>
      <c r="C77" s="28"/>
      <c r="D77" s="1"/>
      <c r="E77" s="28" t="s">
        <v>22</v>
      </c>
      <c r="F77" s="28"/>
      <c r="G77" s="28"/>
      <c r="H77" s="28"/>
      <c r="I77" s="28"/>
    </row>
    <row r="78" spans="1:9" ht="15.75" x14ac:dyDescent="0.25">
      <c r="A78" s="1"/>
      <c r="B78" s="1"/>
      <c r="C78" s="1"/>
      <c r="D78" s="1"/>
      <c r="E78" s="1"/>
      <c r="F78" s="1"/>
      <c r="G78" s="1"/>
      <c r="H78" s="1"/>
      <c r="I78" s="1"/>
    </row>
    <row r="81" spans="1:9" ht="15.75" x14ac:dyDescent="0.25">
      <c r="E81" s="27" t="s">
        <v>28</v>
      </c>
      <c r="F81" s="45"/>
      <c r="G81" s="45"/>
      <c r="H81" s="45"/>
      <c r="I81" s="45"/>
    </row>
    <row r="82" spans="1:9" ht="15.75" x14ac:dyDescent="0.25">
      <c r="B82" s="18"/>
      <c r="C82" s="18"/>
    </row>
    <row r="83" spans="1:9" ht="15.75" x14ac:dyDescent="0.25">
      <c r="A83" s="45"/>
      <c r="B83" s="45"/>
      <c r="C83" s="45"/>
      <c r="F83" s="27"/>
      <c r="G83" s="27"/>
      <c r="H83" s="27"/>
    </row>
  </sheetData>
  <protectedRanges>
    <protectedRange sqref="I15:I70" name="Range4"/>
    <protectedRange sqref="E15:F70" name="Range3"/>
    <protectedRange sqref="A4" name="Range1"/>
    <protectedRange sqref="E13:F13" name="Range6"/>
    <protectedRange sqref="C8:C10 G8:G9" name="Range2_1"/>
    <protectedRange sqref="A78:I78" name="Range5_1"/>
    <protectedRange sqref="B15:D70" name="Range3_1"/>
  </protectedRanges>
  <mergeCells count="29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83:H83"/>
    <mergeCell ref="A77:C77"/>
    <mergeCell ref="E77:I77"/>
    <mergeCell ref="A10:B10"/>
    <mergeCell ref="C10:D10"/>
    <mergeCell ref="A12:A13"/>
    <mergeCell ref="B12:B13"/>
    <mergeCell ref="C12:D13"/>
    <mergeCell ref="G12:H12"/>
    <mergeCell ref="I12:I13"/>
    <mergeCell ref="C14:D14"/>
    <mergeCell ref="A73:C73"/>
    <mergeCell ref="A74:C74"/>
    <mergeCell ref="E76:I76"/>
    <mergeCell ref="A83:C83"/>
    <mergeCell ref="E81:I81"/>
  </mergeCells>
  <conditionalFormatting sqref="H15:H70">
    <cfRule type="cellIs" dxfId="1" priority="2" stopIfTrue="1" operator="equal">
      <formula>"F"</formula>
    </cfRule>
  </conditionalFormatting>
  <conditionalFormatting sqref="G15:G70">
    <cfRule type="expression" dxfId="0" priority="1" stopIfTrue="1">
      <formula>MAX(#REF!)&lt;4</formula>
    </cfRule>
  </conditionalFormatting>
  <pageMargins left="0.36458333333333298" right="2.0833333333333301E-2" top="0.75" bottom="0.13541666666666699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04ĐH_TV1</vt:lpstr>
      <vt:lpstr>'04ĐH_TV1'!Print_Titles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2020-01-03T07:21:57Z</dcterms:modified>
</cp:coreProperties>
</file>