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06ĐH_TNN" sheetId="3" r:id="rId1"/>
    <sheet name="07ĐH_KTĐC" sheetId="4" r:id="rId2"/>
    <sheet name="ĐH_TĐCT" sheetId="5" r:id="rId3"/>
    <sheet name="ĐH_TĐTH" sheetId="6" r:id="rId4"/>
    <sheet name="06ĐH_TV" sheetId="7" r:id="rId5"/>
  </sheets>
  <calcPr calcId="145621"/>
</workbook>
</file>

<file path=xl/calcChain.xml><?xml version="1.0" encoding="utf-8"?>
<calcChain xmlns="http://schemas.openxmlformats.org/spreadsheetml/2006/main">
  <c r="E21" i="7" l="1"/>
  <c r="A17" i="7"/>
  <c r="G16" i="7"/>
  <c r="H16" i="7" s="1"/>
  <c r="G15" i="7"/>
  <c r="H15" i="7" s="1"/>
  <c r="D18" i="7"/>
  <c r="D19" i="7" l="1"/>
  <c r="D17" i="7"/>
  <c r="E18" i="7" s="1"/>
  <c r="G43" i="4"/>
  <c r="E19" i="7" l="1"/>
  <c r="E36" i="6"/>
  <c r="A33" i="6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E49" i="5"/>
  <c r="A45" i="5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D35" i="6" l="1"/>
  <c r="D46" i="5"/>
  <c r="H14" i="6"/>
  <c r="D33" i="6" s="1"/>
  <c r="D34" i="6"/>
  <c r="D47" i="5"/>
  <c r="H15" i="5"/>
  <c r="D45" i="5" s="1"/>
  <c r="E56" i="4"/>
  <c r="A52" i="4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H43" i="4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E34" i="6" l="1"/>
  <c r="E35" i="6"/>
  <c r="E46" i="5"/>
  <c r="E47" i="5"/>
  <c r="D53" i="4"/>
  <c r="D54" i="4"/>
  <c r="H15" i="4"/>
  <c r="D52" i="4" s="1"/>
  <c r="E54" i="4" l="1"/>
  <c r="E53" i="4"/>
  <c r="E55" i="3" l="1"/>
  <c r="A51" i="3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D53" i="3" l="1"/>
  <c r="H15" i="3"/>
  <c r="D51" i="3" s="1"/>
  <c r="D52" i="3"/>
  <c r="E53" i="3" l="1"/>
  <c r="E52" i="3"/>
</calcChain>
</file>

<file path=xl/sharedStrings.xml><?xml version="1.0" encoding="utf-8"?>
<sst xmlns="http://schemas.openxmlformats.org/spreadsheetml/2006/main" count="512" uniqueCount="359">
  <si>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</si>
  <si>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</si>
  <si>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</si>
  <si>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</si>
  <si>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</si>
  <si>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</si>
  <si>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</si>
  <si>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</si>
  <si>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</si>
  <si>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</si>
  <si>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</si>
  <si>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</si>
  <si>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</si>
  <si>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</si>
  <si>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</si>
  <si>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</si>
  <si>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</si>
  <si>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</si>
  <si>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</si>
  <si>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Huy</t>
  </si>
  <si>
    <t>Linh</t>
  </si>
  <si>
    <t>Nhi</t>
  </si>
  <si>
    <t>Trinh</t>
  </si>
  <si>
    <t xml:space="preserve">KHOA LUẬT VÀ LÝ LUẬN CHÍNH TRỊ </t>
  </si>
  <si>
    <t>BẢNG ĐIỂM QUÁ TRÌNH</t>
  </si>
  <si>
    <t>My</t>
  </si>
  <si>
    <t>Nhung</t>
  </si>
  <si>
    <t>Trân</t>
  </si>
  <si>
    <t>Hiếu</t>
  </si>
  <si>
    <t>Ngân</t>
  </si>
  <si>
    <t>Thảo</t>
  </si>
  <si>
    <t>Kiều</t>
  </si>
  <si>
    <t>Nam</t>
  </si>
  <si>
    <t>Trang</t>
  </si>
  <si>
    <t>Lê Minh</t>
  </si>
  <si>
    <t>Quốc</t>
  </si>
  <si>
    <t>0650150001</t>
  </si>
  <si>
    <t>Hoàng Thúy</t>
  </si>
  <si>
    <t>An</t>
  </si>
  <si>
    <t>0650150002</t>
  </si>
  <si>
    <t>Lưu Văn</t>
  </si>
  <si>
    <t>0650150005</t>
  </si>
  <si>
    <t xml:space="preserve">Đàm Thị Vân </t>
  </si>
  <si>
    <t>0650150004</t>
  </si>
  <si>
    <t>Đặng Thị Ngọc</t>
  </si>
  <si>
    <t>0650150006</t>
  </si>
  <si>
    <t>Nguyễn Huy</t>
  </si>
  <si>
    <t>Bình</t>
  </si>
  <si>
    <t>0650150007</t>
  </si>
  <si>
    <t>Phan Thị Thùy</t>
  </si>
  <si>
    <t>Dương</t>
  </si>
  <si>
    <t>0650150008</t>
  </si>
  <si>
    <t>Lê Tấn</t>
  </si>
  <si>
    <t>Hải</t>
  </si>
  <si>
    <t>0650150010</t>
  </si>
  <si>
    <t>Trần Nhựt</t>
  </si>
  <si>
    <t>Hào</t>
  </si>
  <si>
    <t>0650150011</t>
  </si>
  <si>
    <t>Nguyễn Văn</t>
  </si>
  <si>
    <t>Hoàn</t>
  </si>
  <si>
    <t>0650150013</t>
  </si>
  <si>
    <t xml:space="preserve">Võ Trung </t>
  </si>
  <si>
    <t>Kiên</t>
  </si>
  <si>
    <t>0650150014</t>
  </si>
  <si>
    <t xml:space="preserve">Nguyễn Lê Diễm </t>
  </si>
  <si>
    <t>0650150015</t>
  </si>
  <si>
    <t>Nguyễn Thị Kiều</t>
  </si>
  <si>
    <t>0650150016</t>
  </si>
  <si>
    <t xml:space="preserve">Phạm Khánh </t>
  </si>
  <si>
    <t>0650150018</t>
  </si>
  <si>
    <t xml:space="preserve">Ngô Huyền </t>
  </si>
  <si>
    <t>0650150019</t>
  </si>
  <si>
    <t>Nguyễn Nhật</t>
  </si>
  <si>
    <t>0650150020</t>
  </si>
  <si>
    <t xml:space="preserve">Nguyễn Thị Mỹ </t>
  </si>
  <si>
    <t>0650150021</t>
  </si>
  <si>
    <t xml:space="preserve">Phan Châu Hoài </t>
  </si>
  <si>
    <t>Nghĩa</t>
  </si>
  <si>
    <t>0650150022</t>
  </si>
  <si>
    <t xml:space="preserve">Lê Thị Thanh </t>
  </si>
  <si>
    <t>Nhàn</t>
  </si>
  <si>
    <t>0650150024</t>
  </si>
  <si>
    <t xml:space="preserve">Huỳnh Thị Tuyết </t>
  </si>
  <si>
    <t>0650150025</t>
  </si>
  <si>
    <t>Mai Anh</t>
  </si>
  <si>
    <t>Phương</t>
  </si>
  <si>
    <t>0650150028</t>
  </si>
  <si>
    <t xml:space="preserve">Lê Chí </t>
  </si>
  <si>
    <t>Tài</t>
  </si>
  <si>
    <t>0650150029</t>
  </si>
  <si>
    <t xml:space="preserve">Nguyễn Minh </t>
  </si>
  <si>
    <t>Thiện</t>
  </si>
  <si>
    <t>0650150030</t>
  </si>
  <si>
    <t xml:space="preserve">Trần Thanh Hoài </t>
  </si>
  <si>
    <t>Thương</t>
  </si>
  <si>
    <t>0650150034</t>
  </si>
  <si>
    <t xml:space="preserve">Trần Thị Huyền </t>
  </si>
  <si>
    <t>0650150032</t>
  </si>
  <si>
    <t>Phạm Thị Quế</t>
  </si>
  <si>
    <t>0650150033</t>
  </si>
  <si>
    <t>Trịnh Thị Bảo</t>
  </si>
  <si>
    <t>0650150035</t>
  </si>
  <si>
    <t>Thái Thị Kiều</t>
  </si>
  <si>
    <t>0650150036</t>
  </si>
  <si>
    <t>Phan Đức</t>
  </si>
  <si>
    <t>Trung</t>
  </si>
  <si>
    <t>0650150037</t>
  </si>
  <si>
    <t>Trịnh Minh</t>
  </si>
  <si>
    <t>Tú</t>
  </si>
  <si>
    <t>0650150038</t>
  </si>
  <si>
    <t>Nguyễn Hữu Thanh</t>
  </si>
  <si>
    <t>Tuấn</t>
  </si>
  <si>
    <t>0650150040</t>
  </si>
  <si>
    <t xml:space="preserve">Nguyễn Thị Thùy </t>
  </si>
  <si>
    <t>Vân</t>
  </si>
  <si>
    <t>0650150041</t>
  </si>
  <si>
    <t xml:space="preserve">Dương Thanh </t>
  </si>
  <si>
    <t>Vi</t>
  </si>
  <si>
    <t>0650150043</t>
  </si>
  <si>
    <t>Huỳnh Nhật Hoàng</t>
  </si>
  <si>
    <t>Vy</t>
  </si>
  <si>
    <t>0750030008</t>
  </si>
  <si>
    <t xml:space="preserve">Trương Thái </t>
  </si>
  <si>
    <t>Hà</t>
  </si>
  <si>
    <t>0750030009</t>
  </si>
  <si>
    <t xml:space="preserve">Nguyễn Đức </t>
  </si>
  <si>
    <t>Hoàng</t>
  </si>
  <si>
    <t>0750030013</t>
  </si>
  <si>
    <t xml:space="preserve">Lê Hoàng Ngọc </t>
  </si>
  <si>
    <t>Khang</t>
  </si>
  <si>
    <t>0750030015</t>
  </si>
  <si>
    <t xml:space="preserve">Nguyễn Phan Vũ </t>
  </si>
  <si>
    <t>0750030016</t>
  </si>
  <si>
    <t xml:space="preserve">Huỳnh Phương </t>
  </si>
  <si>
    <t>0750030018</t>
  </si>
  <si>
    <t xml:space="preserve">Lưu Trung </t>
  </si>
  <si>
    <t>Nguyên</t>
  </si>
  <si>
    <t>0750030019</t>
  </si>
  <si>
    <t xml:space="preserve">Nguyễn Diếp </t>
  </si>
  <si>
    <t>Phú</t>
  </si>
  <si>
    <t>0750030020</t>
  </si>
  <si>
    <t xml:space="preserve">Lê Hồng </t>
  </si>
  <si>
    <t>Phúc</t>
  </si>
  <si>
    <t>0750030021</t>
  </si>
  <si>
    <t>Võ Toàn</t>
  </si>
  <si>
    <t xml:space="preserve"> Phúc</t>
  </si>
  <si>
    <t>0750030024</t>
  </si>
  <si>
    <t xml:space="preserve"> Phương</t>
  </si>
  <si>
    <t>0750030033</t>
  </si>
  <si>
    <t>Vũ Trường</t>
  </si>
  <si>
    <t>0750030036</t>
  </si>
  <si>
    <t>Nguyễn Tấn</t>
  </si>
  <si>
    <t>Bảo</t>
  </si>
  <si>
    <t>0750030042</t>
  </si>
  <si>
    <t>Phạm Bảo</t>
  </si>
  <si>
    <t>Hân</t>
  </si>
  <si>
    <t>0750030043</t>
  </si>
  <si>
    <t>Đặng Hoàng</t>
  </si>
  <si>
    <t>Hiệp</t>
  </si>
  <si>
    <t>0750030047</t>
  </si>
  <si>
    <t>Nguyễn Thị Thanh</t>
  </si>
  <si>
    <t>Hoa</t>
  </si>
  <si>
    <t>0750030051</t>
  </si>
  <si>
    <t>Nguyễn Thành</t>
  </si>
  <si>
    <t>Khôi</t>
  </si>
  <si>
    <t>0750030061</t>
  </si>
  <si>
    <t>Cao Vũ Hoài</t>
  </si>
  <si>
    <t>Phát</t>
  </si>
  <si>
    <t>0750030065</t>
  </si>
  <si>
    <t>Lê Vĩnh</t>
  </si>
  <si>
    <t>Thái</t>
  </si>
  <si>
    <t>0750030067</t>
  </si>
  <si>
    <t>Huỳnh Khắc</t>
  </si>
  <si>
    <t>Thi</t>
  </si>
  <si>
    <t>0750030068</t>
  </si>
  <si>
    <t>Nguyễn Phước</t>
  </si>
  <si>
    <t>0750030070</t>
  </si>
  <si>
    <t>Thi Quốc</t>
  </si>
  <si>
    <t>Toàn</t>
  </si>
  <si>
    <t>0750030073</t>
  </si>
  <si>
    <t>Nguyễn Cao Mai</t>
  </si>
  <si>
    <t>Trâm</t>
  </si>
  <si>
    <t>0750030074</t>
  </si>
  <si>
    <t>Triết</t>
  </si>
  <si>
    <t>0750030077</t>
  </si>
  <si>
    <t>Hồ Trung</t>
  </si>
  <si>
    <t>Trực</t>
  </si>
  <si>
    <t>0750030078</t>
  </si>
  <si>
    <t>Nguyễn Hiếu</t>
  </si>
  <si>
    <t>0750030084</t>
  </si>
  <si>
    <t>Nguyễn Xuân</t>
  </si>
  <si>
    <t>0750030086</t>
  </si>
  <si>
    <t>Trần Trung</t>
  </si>
  <si>
    <t>0750030087</t>
  </si>
  <si>
    <t>Nguyễn Thị Ngọc</t>
  </si>
  <si>
    <t>0750030088</t>
  </si>
  <si>
    <t>Nguyễn Hồng</t>
  </si>
  <si>
    <t>0750030003</t>
  </si>
  <si>
    <t>Nguyễn Hoàng</t>
  </si>
  <si>
    <t xml:space="preserve"> Duy</t>
  </si>
  <si>
    <t>0750030006</t>
  </si>
  <si>
    <t xml:space="preserve">Nguyễn Văn </t>
  </si>
  <si>
    <t>Đông</t>
  </si>
  <si>
    <t>0750030014</t>
  </si>
  <si>
    <t xml:space="preserve">Trần Vĩ </t>
  </si>
  <si>
    <t>0750030017</t>
  </si>
  <si>
    <t xml:space="preserve">Ngô Hải </t>
  </si>
  <si>
    <t>0750030025</t>
  </si>
  <si>
    <t xml:space="preserve">Ksơr </t>
  </si>
  <si>
    <t>Thách</t>
  </si>
  <si>
    <t>0750030027</t>
  </si>
  <si>
    <t xml:space="preserve">Trần Tiến </t>
  </si>
  <si>
    <t>Thành</t>
  </si>
  <si>
    <t>0750030028</t>
  </si>
  <si>
    <t xml:space="preserve">Trương Ngọc </t>
  </si>
  <si>
    <t>0750030029</t>
  </si>
  <si>
    <t xml:space="preserve">Nguyễn Trường </t>
  </si>
  <si>
    <t>Thọ</t>
  </si>
  <si>
    <t>0750030034</t>
  </si>
  <si>
    <t>Phạm Nhật</t>
  </si>
  <si>
    <t>0750030040</t>
  </si>
  <si>
    <t>Trần Long</t>
  </si>
  <si>
    <t>Giang</t>
  </si>
  <si>
    <t>0750030045</t>
  </si>
  <si>
    <t>Trần Nguyễn Trung</t>
  </si>
  <si>
    <t>0750030048</t>
  </si>
  <si>
    <t>Lê Hữu</t>
  </si>
  <si>
    <t>Hùng</t>
  </si>
  <si>
    <t>0750030066</t>
  </si>
  <si>
    <t>Bùi Minh</t>
  </si>
  <si>
    <t>0750030071</t>
  </si>
  <si>
    <t>Lê Văn</t>
  </si>
  <si>
    <t>0750030079</t>
  </si>
  <si>
    <t>Võ Minh</t>
  </si>
  <si>
    <t>0750030081</t>
  </si>
  <si>
    <t>Phạm Thanh</t>
  </si>
  <si>
    <t>Tùng</t>
  </si>
  <si>
    <t>0750030083</t>
  </si>
  <si>
    <t>Hà Minh</t>
  </si>
  <si>
    <t>Vủ</t>
  </si>
  <si>
    <t>0750030085</t>
  </si>
  <si>
    <t>Lê Quốc</t>
  </si>
  <si>
    <t>Khanh</t>
  </si>
  <si>
    <t>0750030026</t>
  </si>
  <si>
    <t xml:space="preserve">Trần Hữu </t>
  </si>
  <si>
    <t>Thắng</t>
  </si>
  <si>
    <t>0750030037</t>
  </si>
  <si>
    <t>Nguyễn Khắc</t>
  </si>
  <si>
    <t>0750030038</t>
  </si>
  <si>
    <t>Du</t>
  </si>
  <si>
    <t>0750030056</t>
  </si>
  <si>
    <t>Bùi Công</t>
  </si>
  <si>
    <t>Minh</t>
  </si>
  <si>
    <t>0750030057</t>
  </si>
  <si>
    <t>0750030059</t>
  </si>
  <si>
    <t>Đặng Thanh</t>
  </si>
  <si>
    <t>Nhựt</t>
  </si>
  <si>
    <t>0750030063</t>
  </si>
  <si>
    <t>Sơn</t>
  </si>
  <si>
    <t>0750030076</t>
  </si>
  <si>
    <t>Nguyễn Quốc</t>
  </si>
  <si>
    <t>Trọng</t>
  </si>
  <si>
    <t>0750030080</t>
  </si>
  <si>
    <t>Nguyễn Dương Anh</t>
  </si>
  <si>
    <t>0750030046</t>
  </si>
  <si>
    <t>Hứa Huy</t>
  </si>
  <si>
    <t>Hiệu</t>
  </si>
  <si>
    <t>0750030001</t>
  </si>
  <si>
    <t xml:space="preserve"> Công</t>
  </si>
  <si>
    <t>0750030004</t>
  </si>
  <si>
    <t xml:space="preserve">Nguyễn Chí </t>
  </si>
  <si>
    <t>Đại</t>
  </si>
  <si>
    <t>0750030010</t>
  </si>
  <si>
    <t>Đặng Gia</t>
  </si>
  <si>
    <t xml:space="preserve"> Hồng</t>
  </si>
  <si>
    <t>0750030011</t>
  </si>
  <si>
    <t xml:space="preserve">Nguyễn Trọng </t>
  </si>
  <si>
    <t>Hưng</t>
  </si>
  <si>
    <t>0750030030</t>
  </si>
  <si>
    <t xml:space="preserve">Huỳnh Thúc </t>
  </si>
  <si>
    <t>Trát</t>
  </si>
  <si>
    <t>0750030031</t>
  </si>
  <si>
    <t>0750030032</t>
  </si>
  <si>
    <t xml:space="preserve">Trần Thanh </t>
  </si>
  <si>
    <t>Vũ</t>
  </si>
  <si>
    <t>0750030041</t>
  </si>
  <si>
    <t>Nguyễn Mạnh</t>
  </si>
  <si>
    <t>0750030049</t>
  </si>
  <si>
    <t>Lê Quang</t>
  </si>
  <si>
    <t>0750030055</t>
  </si>
  <si>
    <t>Huỳnh Thụy Trà</t>
  </si>
  <si>
    <t>Mi</t>
  </si>
  <si>
    <t>0750030058</t>
  </si>
  <si>
    <t>Nguyễn Thanh</t>
  </si>
  <si>
    <t>0750030039</t>
  </si>
  <si>
    <t>Trần Quốc</t>
  </si>
  <si>
    <t>Duy</t>
  </si>
  <si>
    <t>0750030050</t>
  </si>
  <si>
    <t>Trần Quốc Minh</t>
  </si>
  <si>
    <t>Khoa</t>
  </si>
  <si>
    <t>0750030064</t>
  </si>
  <si>
    <t>Đinh Nguyễn Chí</t>
  </si>
  <si>
    <t>Tâm</t>
  </si>
  <si>
    <t>0750030072</t>
  </si>
  <si>
    <t>Trần Thị Bích</t>
  </si>
  <si>
    <t>0750030022</t>
  </si>
  <si>
    <t xml:space="preserve">Võ Thành </t>
  </si>
  <si>
    <t>0750030023</t>
  </si>
  <si>
    <t>Lê Hoàng</t>
  </si>
  <si>
    <t>0750030053</t>
  </si>
  <si>
    <t>Châu Bình</t>
  </si>
  <si>
    <t>Long</t>
  </si>
  <si>
    <t>0750030075</t>
  </si>
  <si>
    <t>Nguyễn Minh</t>
  </si>
  <si>
    <t>0750120106</t>
  </si>
  <si>
    <t>Đỗ Thùy</t>
  </si>
  <si>
    <t>Duyên</t>
  </si>
  <si>
    <t>0750120110</t>
  </si>
  <si>
    <t>Hạnh</t>
  </si>
  <si>
    <t>0750120134</t>
  </si>
  <si>
    <t>Khưu Hoàng</t>
  </si>
  <si>
    <t>0750120138</t>
  </si>
  <si>
    <t>Võ Ngọc Bảo</t>
  </si>
  <si>
    <t>0750090170</t>
  </si>
  <si>
    <t>Trần Kim</t>
  </si>
  <si>
    <t>ghép</t>
  </si>
  <si>
    <t>0550020217</t>
  </si>
  <si>
    <t xml:space="preserve">Nguyễn Quang </t>
  </si>
  <si>
    <t>0750090171</t>
  </si>
  <si>
    <t>khong hoc</t>
  </si>
  <si>
    <t xml:space="preserve">Mai Yến </t>
  </si>
  <si>
    <t xml:space="preserve">     HỌC PHẦN: Nguyên lí 2</t>
  </si>
  <si>
    <t xml:space="preserve">     LỚP: 07ĐH_KTĐC</t>
  </si>
  <si>
    <t xml:space="preserve">     GIẢNG VIÊN: Nguyễn Trọng Long</t>
  </si>
  <si>
    <t xml:space="preserve">       SỐ TÍN CHỈ: 03</t>
  </si>
  <si>
    <t xml:space="preserve">       HỌC KỲ: 1</t>
  </si>
  <si>
    <t xml:space="preserve">       NĂM HỌC: 2020-2021 </t>
  </si>
  <si>
    <t>TS. Nguyễn Thị Hồng Hoa</t>
  </si>
  <si>
    <t>Th.s Nguyễn Trọng Long</t>
  </si>
  <si>
    <t xml:space="preserve">     LỚP: 07ĐH_TĐCT</t>
  </si>
  <si>
    <t xml:space="preserve">     LỚP: 07ĐH_TĐTH</t>
  </si>
  <si>
    <t>Nguyễn Tâm</t>
  </si>
  <si>
    <t>05CTN_1</t>
  </si>
  <si>
    <t>Nguyễn Thị</t>
  </si>
  <si>
    <t>06QTTH</t>
  </si>
  <si>
    <t>Huyền</t>
  </si>
  <si>
    <t>Lương Thanh</t>
  </si>
  <si>
    <t xml:space="preserve">Nguyễn Hoàng </t>
  </si>
  <si>
    <t>Việt</t>
  </si>
  <si>
    <t>07CNTT_1</t>
  </si>
  <si>
    <t xml:space="preserve">     LỚP: 07ĐH_TNN</t>
  </si>
  <si>
    <t>Trần Thị Kim</t>
  </si>
  <si>
    <t>0550060037</t>
  </si>
  <si>
    <t>0550090028</t>
  </si>
  <si>
    <t>0750080046</t>
  </si>
  <si>
    <t>BẢNG ĐIỂM HỌC PHẦN</t>
  </si>
  <si>
    <t>0650050003</t>
  </si>
  <si>
    <t>0650050001</t>
  </si>
  <si>
    <t xml:space="preserve">     LỚP: 06ĐH_TV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</si>
</sst>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0" fontId="8" fillId="0" borderId="9" xfId="0" quotePrefix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shrinkToFit="1"/>
    </xf>
    <xf numFmtId="0" fontId="8" fillId="0" borderId="5" xfId="0" applyFont="1" applyFill="1" applyBorder="1" applyAlignment="1">
      <alignment shrinkToFi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9" xfId="0" quotePrefix="1" applyNumberFormat="1" applyFont="1" applyFill="1" applyBorder="1" applyAlignment="1" applyProtection="1">
      <alignment horizontal="left"/>
    </xf>
  </cellXfs>
  <cellStyles count="1">
    <cellStyle name="Normal" xfId="0" builtinId="0"/>
  </cellStyles>
  <dxfs count="1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62"/>
  <sheetViews>
    <sheetView view="pageLayout" zoomScaleNormal="100" workbookViewId="0">
      <selection activeCell="C9" sqref="C9"/>
    </sheetView>
  </sheetViews>
  <sheetFormatPr defaultRowHeight="15" x14ac:dyDescent="0.25"/>
  <cols>
    <col min="1" max="1" width="4.28515625" customWidth="1"/>
    <col min="2" max="2" width="14.5703125" customWidth="1"/>
    <col min="3" max="3" width="19.42578125" customWidth="1"/>
    <col min="4" max="4" width="8.85546875" customWidth="1"/>
    <col min="9" max="9" width="11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23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355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331</v>
      </c>
      <c r="B8" s="16"/>
      <c r="C8" s="16"/>
      <c r="D8" s="16"/>
      <c r="E8" s="16" t="s">
        <v>334</v>
      </c>
      <c r="F8" s="16"/>
      <c r="G8" s="3"/>
      <c r="H8" s="3"/>
      <c r="I8" s="3"/>
    </row>
    <row r="9" spans="1:9" ht="15.75" x14ac:dyDescent="0.25">
      <c r="A9" s="16" t="s">
        <v>350</v>
      </c>
      <c r="B9" s="16"/>
      <c r="C9" s="16"/>
      <c r="D9" s="16"/>
      <c r="E9" s="52" t="s">
        <v>335</v>
      </c>
      <c r="F9" s="52"/>
      <c r="G9" s="3"/>
      <c r="H9" s="3"/>
      <c r="I9" s="3"/>
    </row>
    <row r="10" spans="1:9" ht="15.75" x14ac:dyDescent="0.25">
      <c r="A10" s="16" t="s">
        <v>333</v>
      </c>
      <c r="B10" s="16"/>
      <c r="C10" s="16"/>
      <c r="D10" s="16"/>
      <c r="E10" s="16" t="s">
        <v>336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5</v>
      </c>
      <c r="B12" s="38" t="s">
        <v>6</v>
      </c>
      <c r="C12" s="40" t="s">
        <v>7</v>
      </c>
      <c r="D12" s="41"/>
      <c r="E12" s="5" t="s">
        <v>8</v>
      </c>
      <c r="F12" s="5" t="s">
        <v>9</v>
      </c>
      <c r="G12" s="44" t="s">
        <v>10</v>
      </c>
      <c r="H12" s="45"/>
      <c r="I12" s="46" t="s">
        <v>11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12</v>
      </c>
      <c r="H13" s="7" t="s">
        <v>13</v>
      </c>
      <c r="I13" s="47"/>
    </row>
    <row r="14" spans="1:9" ht="15.75" x14ac:dyDescent="0.25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26">
        <v>1</v>
      </c>
      <c r="B15" s="18" t="s">
        <v>36</v>
      </c>
      <c r="C15" s="18" t="s">
        <v>37</v>
      </c>
      <c r="D15" s="18" t="s">
        <v>38</v>
      </c>
      <c r="E15" s="19">
        <v>7.5</v>
      </c>
      <c r="F15" s="20">
        <v>7</v>
      </c>
      <c r="G15" s="20">
        <f>E15*$E$13+F15*$F$13</f>
        <v>7.1499999999999995</v>
      </c>
      <c r="H15" s="17" t="str">
        <f>IF(G15&lt;4,"F",IF(G15&lt;=4.9,"D",IF(G15&lt;=5.4,"D+",IF(G15&lt;=5.9,"C",IF(G15&lt;=6.9,"C+",IF(G15&lt;=7.9,"B",IF(G15&lt;=8.4,"B+","A")))))))</f>
        <v>B</v>
      </c>
      <c r="I15" s="21"/>
    </row>
    <row r="16" spans="1:9" ht="16.5" x14ac:dyDescent="0.25">
      <c r="A16" s="26">
        <v>2</v>
      </c>
      <c r="B16" s="18" t="s">
        <v>39</v>
      </c>
      <c r="C16" s="18" t="s">
        <v>40</v>
      </c>
      <c r="D16" s="18" t="s">
        <v>38</v>
      </c>
      <c r="E16" s="19">
        <v>7.5</v>
      </c>
      <c r="F16" s="20">
        <v>6</v>
      </c>
      <c r="G16" s="20">
        <f t="shared" ref="G16:G50" si="0">E16*$E$13+F16*$F$13</f>
        <v>6.4499999999999993</v>
      </c>
      <c r="H16" s="17" t="str">
        <f t="shared" ref="H16:H50" si="1">IF(G16&lt;4,"F",IF(G16&lt;=4.9,"D",IF(G16&lt;=5.4,"D+",IF(G16&lt;=5.9,"C",IF(G16&lt;=6.9,"C+",IF(G16&lt;=7.9,"B",IF(G16&lt;=8.4,"B+","A")))))))</f>
        <v>C+</v>
      </c>
      <c r="I16" s="21"/>
    </row>
    <row r="17" spans="1:9" ht="16.5" x14ac:dyDescent="0.25">
      <c r="A17" s="26">
        <v>3</v>
      </c>
      <c r="B17" s="18" t="s">
        <v>41</v>
      </c>
      <c r="C17" s="18" t="s">
        <v>42</v>
      </c>
      <c r="D17" s="18" t="s">
        <v>18</v>
      </c>
      <c r="E17" s="19">
        <v>7.5</v>
      </c>
      <c r="F17" s="20">
        <v>8</v>
      </c>
      <c r="G17" s="20">
        <f t="shared" si="0"/>
        <v>7.85</v>
      </c>
      <c r="H17" s="17" t="str">
        <f t="shared" si="1"/>
        <v>B</v>
      </c>
      <c r="I17" s="21"/>
    </row>
    <row r="18" spans="1:9" ht="16.5" x14ac:dyDescent="0.25">
      <c r="A18" s="26">
        <v>4</v>
      </c>
      <c r="B18" s="18" t="s">
        <v>43</v>
      </c>
      <c r="C18" s="18" t="s">
        <v>44</v>
      </c>
      <c r="D18" s="18" t="s">
        <v>18</v>
      </c>
      <c r="E18" s="19">
        <v>9</v>
      </c>
      <c r="F18" s="20">
        <v>7.5</v>
      </c>
      <c r="G18" s="20">
        <f t="shared" si="0"/>
        <v>7.9499999999999993</v>
      </c>
      <c r="H18" s="17" t="str">
        <f t="shared" si="1"/>
        <v>B+</v>
      </c>
      <c r="I18" s="21"/>
    </row>
    <row r="19" spans="1:9" ht="16.5" x14ac:dyDescent="0.25">
      <c r="A19" s="26">
        <v>5</v>
      </c>
      <c r="B19" s="18" t="s">
        <v>45</v>
      </c>
      <c r="C19" s="18" t="s">
        <v>46</v>
      </c>
      <c r="D19" s="18" t="s">
        <v>47</v>
      </c>
      <c r="E19" s="19">
        <v>7.5</v>
      </c>
      <c r="F19" s="20">
        <v>6.5</v>
      </c>
      <c r="G19" s="20">
        <f t="shared" si="0"/>
        <v>6.8</v>
      </c>
      <c r="H19" s="17" t="str">
        <f t="shared" si="1"/>
        <v>C+</v>
      </c>
      <c r="I19" s="21"/>
    </row>
    <row r="20" spans="1:9" ht="16.5" x14ac:dyDescent="0.25">
      <c r="A20" s="26">
        <v>6</v>
      </c>
      <c r="B20" s="18" t="s">
        <v>48</v>
      </c>
      <c r="C20" s="18" t="s">
        <v>49</v>
      </c>
      <c r="D20" s="18" t="s">
        <v>50</v>
      </c>
      <c r="E20" s="19">
        <v>6</v>
      </c>
      <c r="F20" s="20">
        <v>7</v>
      </c>
      <c r="G20" s="20">
        <f t="shared" si="0"/>
        <v>6.6999999999999993</v>
      </c>
      <c r="H20" s="17" t="str">
        <f t="shared" si="1"/>
        <v>C+</v>
      </c>
      <c r="I20" s="21"/>
    </row>
    <row r="21" spans="1:9" ht="16.5" x14ac:dyDescent="0.25">
      <c r="A21" s="26">
        <v>7</v>
      </c>
      <c r="B21" s="18" t="s">
        <v>51</v>
      </c>
      <c r="C21" s="18" t="s">
        <v>52</v>
      </c>
      <c r="D21" s="18" t="s">
        <v>53</v>
      </c>
      <c r="E21" s="19">
        <v>7.5</v>
      </c>
      <c r="F21" s="20">
        <v>6</v>
      </c>
      <c r="G21" s="20">
        <f t="shared" si="0"/>
        <v>6.4499999999999993</v>
      </c>
      <c r="H21" s="17" t="str">
        <f t="shared" si="1"/>
        <v>C+</v>
      </c>
      <c r="I21" s="21"/>
    </row>
    <row r="22" spans="1:9" ht="16.5" x14ac:dyDescent="0.25">
      <c r="A22" s="26">
        <v>8</v>
      </c>
      <c r="B22" s="18" t="s">
        <v>54</v>
      </c>
      <c r="C22" s="18" t="s">
        <v>55</v>
      </c>
      <c r="D22" s="18" t="s">
        <v>56</v>
      </c>
      <c r="E22" s="19">
        <v>7</v>
      </c>
      <c r="F22" s="20">
        <v>5</v>
      </c>
      <c r="G22" s="20">
        <f t="shared" si="0"/>
        <v>5.6</v>
      </c>
      <c r="H22" s="17" t="str">
        <f t="shared" si="1"/>
        <v>C</v>
      </c>
      <c r="I22" s="21"/>
    </row>
    <row r="23" spans="1:9" ht="16.5" x14ac:dyDescent="0.25">
      <c r="A23" s="26">
        <v>9</v>
      </c>
      <c r="B23" s="18" t="s">
        <v>57</v>
      </c>
      <c r="C23" s="18" t="s">
        <v>58</v>
      </c>
      <c r="D23" s="18" t="s">
        <v>59</v>
      </c>
      <c r="E23" s="19">
        <v>7.5</v>
      </c>
      <c r="F23" s="20">
        <v>7</v>
      </c>
      <c r="G23" s="20">
        <f t="shared" si="0"/>
        <v>7.1499999999999995</v>
      </c>
      <c r="H23" s="17" t="str">
        <f t="shared" si="1"/>
        <v>B</v>
      </c>
      <c r="I23" s="21"/>
    </row>
    <row r="24" spans="1:9" ht="16.5" x14ac:dyDescent="0.25">
      <c r="A24" s="26">
        <v>10</v>
      </c>
      <c r="B24" s="18" t="s">
        <v>60</v>
      </c>
      <c r="C24" s="18" t="s">
        <v>61</v>
      </c>
      <c r="D24" s="18" t="s">
        <v>62</v>
      </c>
      <c r="E24" s="19">
        <v>8.5</v>
      </c>
      <c r="F24" s="20">
        <v>6.5</v>
      </c>
      <c r="G24" s="20">
        <f t="shared" si="0"/>
        <v>7.1</v>
      </c>
      <c r="H24" s="17" t="str">
        <f t="shared" si="1"/>
        <v>B</v>
      </c>
      <c r="I24" s="21"/>
    </row>
    <row r="25" spans="1:9" ht="16.5" x14ac:dyDescent="0.25">
      <c r="A25" s="26">
        <v>11</v>
      </c>
      <c r="B25" s="18" t="s">
        <v>63</v>
      </c>
      <c r="C25" s="18" t="s">
        <v>64</v>
      </c>
      <c r="D25" s="18" t="s">
        <v>31</v>
      </c>
      <c r="E25" s="19">
        <v>6.5</v>
      </c>
      <c r="F25" s="20">
        <v>6</v>
      </c>
      <c r="G25" s="20">
        <f t="shared" si="0"/>
        <v>6.1499999999999995</v>
      </c>
      <c r="H25" s="17" t="str">
        <f t="shared" si="1"/>
        <v>C+</v>
      </c>
      <c r="I25" s="21"/>
    </row>
    <row r="26" spans="1:9" ht="16.5" x14ac:dyDescent="0.25">
      <c r="A26" s="26">
        <v>12</v>
      </c>
      <c r="B26" s="18" t="s">
        <v>65</v>
      </c>
      <c r="C26" s="18" t="s">
        <v>66</v>
      </c>
      <c r="D26" s="18" t="s">
        <v>20</v>
      </c>
      <c r="E26" s="19">
        <v>7.5</v>
      </c>
      <c r="F26" s="20">
        <v>7</v>
      </c>
      <c r="G26" s="20">
        <f t="shared" si="0"/>
        <v>7.1499999999999995</v>
      </c>
      <c r="H26" s="17" t="str">
        <f t="shared" si="1"/>
        <v>B</v>
      </c>
      <c r="I26" s="21"/>
    </row>
    <row r="27" spans="1:9" ht="16.5" x14ac:dyDescent="0.25">
      <c r="A27" s="26">
        <v>13</v>
      </c>
      <c r="B27" s="18" t="s">
        <v>67</v>
      </c>
      <c r="C27" s="18" t="s">
        <v>68</v>
      </c>
      <c r="D27" s="18" t="s">
        <v>20</v>
      </c>
      <c r="E27" s="19">
        <v>6.5</v>
      </c>
      <c r="F27" s="20">
        <v>6</v>
      </c>
      <c r="G27" s="20">
        <f t="shared" si="0"/>
        <v>6.1499999999999995</v>
      </c>
      <c r="H27" s="17" t="str">
        <f t="shared" si="1"/>
        <v>C+</v>
      </c>
      <c r="I27" s="21"/>
    </row>
    <row r="28" spans="1:9" ht="16.5" x14ac:dyDescent="0.25">
      <c r="A28" s="26">
        <v>14</v>
      </c>
      <c r="B28" s="18" t="s">
        <v>69</v>
      </c>
      <c r="C28" s="18" t="s">
        <v>70</v>
      </c>
      <c r="D28" s="18" t="s">
        <v>25</v>
      </c>
      <c r="E28" s="19">
        <v>9</v>
      </c>
      <c r="F28" s="20">
        <v>7</v>
      </c>
      <c r="G28" s="20">
        <f t="shared" si="0"/>
        <v>7.6</v>
      </c>
      <c r="H28" s="17" t="str">
        <f t="shared" si="1"/>
        <v>B</v>
      </c>
      <c r="I28" s="21"/>
    </row>
    <row r="29" spans="1:9" ht="16.5" x14ac:dyDescent="0.25">
      <c r="A29" s="26">
        <v>15</v>
      </c>
      <c r="B29" s="18" t="s">
        <v>71</v>
      </c>
      <c r="C29" s="18" t="s">
        <v>72</v>
      </c>
      <c r="D29" s="18" t="s">
        <v>32</v>
      </c>
      <c r="E29" s="19">
        <v>6</v>
      </c>
      <c r="F29" s="20">
        <v>6</v>
      </c>
      <c r="G29" s="20">
        <f t="shared" si="0"/>
        <v>5.9999999999999991</v>
      </c>
      <c r="H29" s="17" t="str">
        <f t="shared" si="1"/>
        <v>C+</v>
      </c>
      <c r="I29" s="21"/>
    </row>
    <row r="30" spans="1:9" ht="16.5" x14ac:dyDescent="0.25">
      <c r="A30" s="26">
        <v>16</v>
      </c>
      <c r="B30" s="18" t="s">
        <v>73</v>
      </c>
      <c r="C30" s="18" t="s">
        <v>74</v>
      </c>
      <c r="D30" s="18" t="s">
        <v>29</v>
      </c>
      <c r="E30" s="19">
        <v>7</v>
      </c>
      <c r="F30" s="20">
        <v>6</v>
      </c>
      <c r="G30" s="20">
        <f t="shared" si="0"/>
        <v>6.2999999999999989</v>
      </c>
      <c r="H30" s="17" t="str">
        <f t="shared" si="1"/>
        <v>C+</v>
      </c>
      <c r="I30" s="21"/>
    </row>
    <row r="31" spans="1:9" ht="16.5" x14ac:dyDescent="0.25">
      <c r="A31" s="26">
        <v>17</v>
      </c>
      <c r="B31" s="18" t="s">
        <v>75</v>
      </c>
      <c r="C31" s="18" t="s">
        <v>76</v>
      </c>
      <c r="D31" s="18" t="s">
        <v>77</v>
      </c>
      <c r="E31" s="19">
        <v>9.5</v>
      </c>
      <c r="F31" s="20">
        <v>7.5</v>
      </c>
      <c r="G31" s="20">
        <f t="shared" si="0"/>
        <v>8.1</v>
      </c>
      <c r="H31" s="17" t="str">
        <f t="shared" si="1"/>
        <v>B+</v>
      </c>
      <c r="I31" s="21"/>
    </row>
    <row r="32" spans="1:9" ht="16.5" x14ac:dyDescent="0.25">
      <c r="A32" s="26">
        <v>18</v>
      </c>
      <c r="B32" s="18" t="s">
        <v>78</v>
      </c>
      <c r="C32" s="18" t="s">
        <v>79</v>
      </c>
      <c r="D32" s="18" t="s">
        <v>80</v>
      </c>
      <c r="E32" s="19">
        <v>7</v>
      </c>
      <c r="F32" s="20">
        <v>5.5</v>
      </c>
      <c r="G32" s="20">
        <f t="shared" si="0"/>
        <v>5.9499999999999993</v>
      </c>
      <c r="H32" s="17" t="str">
        <f t="shared" si="1"/>
        <v>C+</v>
      </c>
      <c r="I32" s="21"/>
    </row>
    <row r="33" spans="1:9" ht="16.5" x14ac:dyDescent="0.25">
      <c r="A33" s="26">
        <v>19</v>
      </c>
      <c r="B33" s="18" t="s">
        <v>81</v>
      </c>
      <c r="C33" s="18" t="s">
        <v>82</v>
      </c>
      <c r="D33" s="18" t="s">
        <v>26</v>
      </c>
      <c r="E33" s="19">
        <v>5.5</v>
      </c>
      <c r="F33" s="20">
        <v>7</v>
      </c>
      <c r="G33" s="20">
        <f t="shared" si="0"/>
        <v>6.5499999999999989</v>
      </c>
      <c r="H33" s="17" t="str">
        <f t="shared" si="1"/>
        <v>C+</v>
      </c>
      <c r="I33" s="21"/>
    </row>
    <row r="34" spans="1:9" ht="16.5" x14ac:dyDescent="0.25">
      <c r="A34" s="26">
        <v>20</v>
      </c>
      <c r="B34" s="18" t="s">
        <v>83</v>
      </c>
      <c r="C34" s="18" t="s">
        <v>84</v>
      </c>
      <c r="D34" s="18" t="s">
        <v>85</v>
      </c>
      <c r="E34" s="19">
        <v>8</v>
      </c>
      <c r="F34" s="20">
        <v>7</v>
      </c>
      <c r="G34" s="20">
        <f t="shared" si="0"/>
        <v>7.2999999999999989</v>
      </c>
      <c r="H34" s="17" t="str">
        <f t="shared" si="1"/>
        <v>B</v>
      </c>
      <c r="I34" s="21"/>
    </row>
    <row r="35" spans="1:9" ht="16.5" x14ac:dyDescent="0.25">
      <c r="A35" s="26">
        <v>21</v>
      </c>
      <c r="B35" s="18" t="s">
        <v>86</v>
      </c>
      <c r="C35" s="18" t="s">
        <v>87</v>
      </c>
      <c r="D35" s="18" t="s">
        <v>88</v>
      </c>
      <c r="E35" s="19">
        <v>8</v>
      </c>
      <c r="F35" s="20">
        <v>7</v>
      </c>
      <c r="G35" s="20">
        <f t="shared" si="0"/>
        <v>7.2999999999999989</v>
      </c>
      <c r="H35" s="17" t="str">
        <f t="shared" si="1"/>
        <v>B</v>
      </c>
      <c r="I35" s="21"/>
    </row>
    <row r="36" spans="1:9" ht="16.5" x14ac:dyDescent="0.25">
      <c r="A36" s="26">
        <v>22</v>
      </c>
      <c r="B36" s="18" t="s">
        <v>89</v>
      </c>
      <c r="C36" s="18" t="s">
        <v>90</v>
      </c>
      <c r="D36" s="18" t="s">
        <v>91</v>
      </c>
      <c r="E36" s="19">
        <v>6.5</v>
      </c>
      <c r="F36" s="20">
        <v>5</v>
      </c>
      <c r="G36" s="20">
        <f t="shared" si="0"/>
        <v>5.45</v>
      </c>
      <c r="H36" s="17" t="str">
        <f t="shared" si="1"/>
        <v>C</v>
      </c>
      <c r="I36" s="21"/>
    </row>
    <row r="37" spans="1:9" ht="16.5" x14ac:dyDescent="0.25">
      <c r="A37" s="26">
        <v>23</v>
      </c>
      <c r="B37" s="18" t="s">
        <v>92</v>
      </c>
      <c r="C37" s="18" t="s">
        <v>93</v>
      </c>
      <c r="D37" s="18" t="s">
        <v>94</v>
      </c>
      <c r="E37" s="19">
        <v>7.5</v>
      </c>
      <c r="F37" s="20">
        <v>6</v>
      </c>
      <c r="G37" s="20">
        <f t="shared" si="0"/>
        <v>6.4499999999999993</v>
      </c>
      <c r="H37" s="17" t="str">
        <f t="shared" si="1"/>
        <v>C+</v>
      </c>
      <c r="I37" s="21"/>
    </row>
    <row r="38" spans="1:9" ht="16.5" x14ac:dyDescent="0.25">
      <c r="A38" s="26">
        <v>24</v>
      </c>
      <c r="B38" s="18" t="s">
        <v>95</v>
      </c>
      <c r="C38" s="18" t="s">
        <v>96</v>
      </c>
      <c r="D38" s="18" t="s">
        <v>33</v>
      </c>
      <c r="E38" s="19">
        <v>7.5</v>
      </c>
      <c r="F38" s="20">
        <v>6.5</v>
      </c>
      <c r="G38" s="20">
        <f t="shared" si="0"/>
        <v>6.8</v>
      </c>
      <c r="H38" s="17" t="str">
        <f t="shared" si="1"/>
        <v>C+</v>
      </c>
      <c r="I38" s="21"/>
    </row>
    <row r="39" spans="1:9" ht="16.5" x14ac:dyDescent="0.25">
      <c r="A39" s="26">
        <v>25</v>
      </c>
      <c r="B39" s="18" t="s">
        <v>97</v>
      </c>
      <c r="C39" s="18" t="s">
        <v>98</v>
      </c>
      <c r="D39" s="18" t="s">
        <v>27</v>
      </c>
      <c r="E39" s="19">
        <v>6.5</v>
      </c>
      <c r="F39" s="20">
        <v>6</v>
      </c>
      <c r="G39" s="20">
        <f t="shared" si="0"/>
        <v>6.1499999999999995</v>
      </c>
      <c r="H39" s="17" t="str">
        <f t="shared" si="1"/>
        <v>C+</v>
      </c>
      <c r="I39" s="21"/>
    </row>
    <row r="40" spans="1:9" ht="16.5" x14ac:dyDescent="0.25">
      <c r="A40" s="26">
        <v>26</v>
      </c>
      <c r="B40" s="18" t="s">
        <v>99</v>
      </c>
      <c r="C40" s="18" t="s">
        <v>100</v>
      </c>
      <c r="D40" s="18" t="s">
        <v>27</v>
      </c>
      <c r="E40" s="19">
        <v>7</v>
      </c>
      <c r="F40" s="20">
        <v>5.5</v>
      </c>
      <c r="G40" s="20">
        <f t="shared" si="0"/>
        <v>5.9499999999999993</v>
      </c>
      <c r="H40" s="17" t="str">
        <f t="shared" si="1"/>
        <v>C+</v>
      </c>
      <c r="I40" s="21"/>
    </row>
    <row r="41" spans="1:9" ht="16.5" x14ac:dyDescent="0.25">
      <c r="A41" s="26">
        <v>27</v>
      </c>
      <c r="B41" s="18" t="s">
        <v>101</v>
      </c>
      <c r="C41" s="18" t="s">
        <v>102</v>
      </c>
      <c r="D41" s="18" t="s">
        <v>22</v>
      </c>
      <c r="E41" s="19">
        <v>7</v>
      </c>
      <c r="F41" s="20">
        <v>7</v>
      </c>
      <c r="G41" s="20">
        <f t="shared" si="0"/>
        <v>7</v>
      </c>
      <c r="H41" s="17" t="str">
        <f t="shared" si="1"/>
        <v>B</v>
      </c>
      <c r="I41" s="21"/>
    </row>
    <row r="42" spans="1:9" ht="16.5" x14ac:dyDescent="0.25">
      <c r="A42" s="26">
        <v>28</v>
      </c>
      <c r="B42" s="18" t="s">
        <v>103</v>
      </c>
      <c r="C42" s="18" t="s">
        <v>104</v>
      </c>
      <c r="D42" s="18" t="s">
        <v>105</v>
      </c>
      <c r="E42" s="19">
        <v>7.5</v>
      </c>
      <c r="F42" s="20">
        <v>6.5</v>
      </c>
      <c r="G42" s="20">
        <f t="shared" si="0"/>
        <v>6.8</v>
      </c>
      <c r="H42" s="17" t="str">
        <f t="shared" si="1"/>
        <v>C+</v>
      </c>
      <c r="I42" s="21"/>
    </row>
    <row r="43" spans="1:9" ht="16.5" x14ac:dyDescent="0.25">
      <c r="A43" s="26">
        <v>29</v>
      </c>
      <c r="B43" s="18" t="s">
        <v>106</v>
      </c>
      <c r="C43" s="18" t="s">
        <v>107</v>
      </c>
      <c r="D43" s="18" t="s">
        <v>108</v>
      </c>
      <c r="E43" s="19">
        <v>7.5</v>
      </c>
      <c r="F43" s="20">
        <v>6</v>
      </c>
      <c r="G43" s="20">
        <f t="shared" si="0"/>
        <v>6.4499999999999993</v>
      </c>
      <c r="H43" s="17" t="str">
        <f t="shared" si="1"/>
        <v>C+</v>
      </c>
      <c r="I43" s="21"/>
    </row>
    <row r="44" spans="1:9" ht="16.5" x14ac:dyDescent="0.25">
      <c r="A44" s="26">
        <v>30</v>
      </c>
      <c r="B44" s="18" t="s">
        <v>109</v>
      </c>
      <c r="C44" s="18" t="s">
        <v>110</v>
      </c>
      <c r="D44" s="18" t="s">
        <v>111</v>
      </c>
      <c r="E44" s="19">
        <v>7.5</v>
      </c>
      <c r="F44" s="20">
        <v>6</v>
      </c>
      <c r="G44" s="20">
        <f t="shared" si="0"/>
        <v>6.4499999999999993</v>
      </c>
      <c r="H44" s="17" t="str">
        <f t="shared" si="1"/>
        <v>C+</v>
      </c>
      <c r="I44" s="21"/>
    </row>
    <row r="45" spans="1:9" ht="16.5" x14ac:dyDescent="0.25">
      <c r="A45" s="26">
        <v>31</v>
      </c>
      <c r="B45" s="18" t="s">
        <v>112</v>
      </c>
      <c r="C45" s="18" t="s">
        <v>113</v>
      </c>
      <c r="D45" s="18" t="s">
        <v>114</v>
      </c>
      <c r="E45" s="19">
        <v>7.5</v>
      </c>
      <c r="F45" s="20">
        <v>5.5</v>
      </c>
      <c r="G45" s="20">
        <f t="shared" si="0"/>
        <v>6.1</v>
      </c>
      <c r="H45" s="17" t="str">
        <f t="shared" si="1"/>
        <v>C+</v>
      </c>
      <c r="I45" s="21"/>
    </row>
    <row r="46" spans="1:9" ht="16.5" x14ac:dyDescent="0.25">
      <c r="A46" s="26">
        <v>32</v>
      </c>
      <c r="B46" s="18" t="s">
        <v>115</v>
      </c>
      <c r="C46" s="18" t="s">
        <v>116</v>
      </c>
      <c r="D46" s="18" t="s">
        <v>117</v>
      </c>
      <c r="E46" s="19">
        <v>6</v>
      </c>
      <c r="F46" s="20">
        <v>5</v>
      </c>
      <c r="G46" s="20">
        <f t="shared" si="0"/>
        <v>5.3</v>
      </c>
      <c r="H46" s="17" t="str">
        <f t="shared" si="1"/>
        <v>D+</v>
      </c>
      <c r="I46" s="21"/>
    </row>
    <row r="47" spans="1:9" ht="16.5" x14ac:dyDescent="0.25">
      <c r="A47" s="26">
        <v>33</v>
      </c>
      <c r="B47" s="18" t="s">
        <v>118</v>
      </c>
      <c r="C47" s="18" t="s">
        <v>119</v>
      </c>
      <c r="D47" s="18" t="s">
        <v>120</v>
      </c>
      <c r="E47" s="19">
        <v>7.5</v>
      </c>
      <c r="F47" s="20">
        <v>6</v>
      </c>
      <c r="G47" s="20">
        <f t="shared" si="0"/>
        <v>6.4499999999999993</v>
      </c>
      <c r="H47" s="17" t="str">
        <f t="shared" si="1"/>
        <v>C+</v>
      </c>
      <c r="I47" s="21"/>
    </row>
    <row r="48" spans="1:9" ht="16.5" x14ac:dyDescent="0.25">
      <c r="A48" s="26">
        <v>34</v>
      </c>
      <c r="B48" s="54" t="s">
        <v>352</v>
      </c>
      <c r="C48" s="18" t="s">
        <v>341</v>
      </c>
      <c r="D48" s="18" t="s">
        <v>91</v>
      </c>
      <c r="E48" s="19">
        <v>7.5</v>
      </c>
      <c r="F48" s="20">
        <v>6</v>
      </c>
      <c r="G48" s="20">
        <f t="shared" si="0"/>
        <v>6.4499999999999993</v>
      </c>
      <c r="H48" s="17" t="str">
        <f t="shared" si="1"/>
        <v>C+</v>
      </c>
      <c r="I48" s="21" t="s">
        <v>342</v>
      </c>
    </row>
    <row r="49" spans="1:9" ht="16.5" x14ac:dyDescent="0.25">
      <c r="A49" s="26">
        <v>35</v>
      </c>
      <c r="B49" s="54" t="s">
        <v>353</v>
      </c>
      <c r="C49" s="18" t="s">
        <v>343</v>
      </c>
      <c r="D49" s="18" t="s">
        <v>26</v>
      </c>
      <c r="E49" s="19">
        <v>6.5</v>
      </c>
      <c r="F49" s="20">
        <v>6.5</v>
      </c>
      <c r="G49" s="20">
        <f t="shared" si="0"/>
        <v>6.5</v>
      </c>
      <c r="H49" s="17" t="str">
        <f t="shared" si="1"/>
        <v>C+</v>
      </c>
      <c r="I49" s="21" t="s">
        <v>344</v>
      </c>
    </row>
    <row r="50" spans="1:9" ht="16.5" x14ac:dyDescent="0.25">
      <c r="A50" s="26">
        <v>36</v>
      </c>
      <c r="B50" s="54" t="s">
        <v>354</v>
      </c>
      <c r="C50" s="18" t="s">
        <v>347</v>
      </c>
      <c r="D50" s="18" t="s">
        <v>348</v>
      </c>
      <c r="E50" s="19">
        <v>7</v>
      </c>
      <c r="F50" s="20">
        <v>6.5</v>
      </c>
      <c r="G50" s="20">
        <f t="shared" si="0"/>
        <v>6.65</v>
      </c>
      <c r="H50" s="17" t="str">
        <f t="shared" si="1"/>
        <v>C+</v>
      </c>
      <c r="I50" s="21" t="s">
        <v>349</v>
      </c>
    </row>
    <row r="51" spans="1:9" ht="15.75" x14ac:dyDescent="0.25">
      <c r="A51" s="9" t="str">
        <f>"Cộng danh sách gồm "</f>
        <v xml:space="preserve">Cộng danh sách gồm </v>
      </c>
      <c r="B51" s="9"/>
      <c r="C51" s="9"/>
      <c r="D51" s="10">
        <f>COUNTA(H15:H50)</f>
        <v>36</v>
      </c>
      <c r="E51" s="11">
        <v>1</v>
      </c>
      <c r="F51" s="12"/>
      <c r="G51" s="1"/>
      <c r="H51" s="1"/>
      <c r="I51" s="1"/>
    </row>
    <row r="52" spans="1:9" ht="15.75" x14ac:dyDescent="0.25">
      <c r="A52" s="49" t="s">
        <v>14</v>
      </c>
      <c r="B52" s="49"/>
      <c r="C52" s="49"/>
      <c r="D52" s="13">
        <f>COUNTIF(G15:G50,"&gt;=5")</f>
        <v>36</v>
      </c>
      <c r="E52" s="14">
        <f>D52/D51</f>
        <v>1</v>
      </c>
      <c r="F52" s="15"/>
      <c r="G52" s="1"/>
      <c r="H52" s="1"/>
      <c r="I52" s="1"/>
    </row>
    <row r="53" spans="1:9" ht="15.75" x14ac:dyDescent="0.25">
      <c r="A53" s="49" t="s">
        <v>15</v>
      </c>
      <c r="B53" s="49"/>
      <c r="C53" s="49"/>
      <c r="D53" s="13">
        <f>COUNTIF(G15:G50,"&lt;5")</f>
        <v>0</v>
      </c>
      <c r="E53" s="14">
        <f>D53/D51</f>
        <v>0</v>
      </c>
      <c r="F53" s="15"/>
      <c r="G53" s="1"/>
      <c r="H53" s="1"/>
      <c r="I53" s="1"/>
    </row>
    <row r="54" spans="1:9" ht="15.75" x14ac:dyDescent="0.25">
      <c r="A54" s="16"/>
      <c r="B54" s="16"/>
      <c r="C54" s="4"/>
      <c r="D54" s="16"/>
      <c r="E54" s="3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50" t="str">
        <f ca="1">"TP. Hồ Chí Minh, ngày "&amp;  DAY(NOW())&amp;" tháng " &amp;MONTH(NOW())&amp;" năm "&amp;YEAR(NOW())</f>
        <v>TP. Hồ Chí Minh, ngày 1 tháng 2 năm 2021</v>
      </c>
      <c r="F55" s="50"/>
      <c r="G55" s="50"/>
      <c r="H55" s="50"/>
      <c r="I55" s="50"/>
    </row>
    <row r="56" spans="1:9" ht="15.75" x14ac:dyDescent="0.25">
      <c r="A56" s="35" t="s">
        <v>16</v>
      </c>
      <c r="B56" s="35"/>
      <c r="C56" s="35"/>
      <c r="D56" s="1"/>
      <c r="E56" s="35" t="s">
        <v>17</v>
      </c>
      <c r="F56" s="35"/>
      <c r="G56" s="35"/>
      <c r="H56" s="35"/>
      <c r="I56" s="35"/>
    </row>
    <row r="62" spans="1:9" ht="16.5" x14ac:dyDescent="0.25">
      <c r="A62" s="34" t="s">
        <v>337</v>
      </c>
      <c r="B62" s="34"/>
      <c r="C62" s="34"/>
      <c r="E62" s="34" t="s">
        <v>338</v>
      </c>
      <c r="F62" s="34"/>
      <c r="G62" s="34"/>
      <c r="H62" s="34"/>
      <c r="I62" s="34"/>
    </row>
  </sheetData>
  <protectedRanges>
    <protectedRange sqref="I15:I50" name="Range4"/>
    <protectedRange sqref="B15:F50" name="Range3"/>
    <protectedRange sqref="A4" name="Range1"/>
    <protectedRange sqref="E13:F13" name="Range6"/>
    <protectedRange sqref="C8:C10 G8:G9" name="Range2_1"/>
  </protectedRanges>
  <mergeCells count="21">
    <mergeCell ref="A6:I6"/>
    <mergeCell ref="E9:F9"/>
    <mergeCell ref="A4:D4"/>
    <mergeCell ref="A1:D1"/>
    <mergeCell ref="E1:I1"/>
    <mergeCell ref="A2:D2"/>
    <mergeCell ref="E2:I2"/>
    <mergeCell ref="A3:D3"/>
    <mergeCell ref="A62:C62"/>
    <mergeCell ref="E62:I62"/>
    <mergeCell ref="A56:C56"/>
    <mergeCell ref="E56:I56"/>
    <mergeCell ref="A12:A13"/>
    <mergeCell ref="B12:B13"/>
    <mergeCell ref="C12:D13"/>
    <mergeCell ref="G12:H12"/>
    <mergeCell ref="I12:I13"/>
    <mergeCell ref="C14:D14"/>
    <mergeCell ref="A52:C52"/>
    <mergeCell ref="A53:C53"/>
    <mergeCell ref="E55:I55"/>
  </mergeCells>
  <conditionalFormatting sqref="H15:H50">
    <cfRule type="cellIs" dxfId="9" priority="2" stopIfTrue="1" operator="equal">
      <formula>"F"</formula>
    </cfRule>
  </conditionalFormatting>
  <conditionalFormatting sqref="G15:G50">
    <cfRule type="expression" dxfId="8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Layout" topLeftCell="A30" zoomScale="130" zoomScaleNormal="100" zoomScalePageLayoutView="130" workbookViewId="0">
      <selection activeCell="F32" sqref="F32"/>
    </sheetView>
  </sheetViews>
  <sheetFormatPr defaultRowHeight="15" x14ac:dyDescent="0.25"/>
  <cols>
    <col min="1" max="1" width="5.42578125" customWidth="1"/>
    <col min="2" max="2" width="14.140625" customWidth="1"/>
    <col min="3" max="3" width="21.285156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23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2"/>
      <c r="B5" s="22"/>
      <c r="C5" s="22"/>
      <c r="D5" s="22"/>
      <c r="E5" s="1"/>
      <c r="F5" s="1"/>
      <c r="G5" s="1"/>
      <c r="H5" s="1"/>
      <c r="I5" s="1"/>
    </row>
    <row r="6" spans="1:9" ht="19.5" x14ac:dyDescent="0.3">
      <c r="A6" s="51" t="s">
        <v>24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16" t="s">
        <v>331</v>
      </c>
      <c r="B8" s="16"/>
      <c r="C8" s="16"/>
      <c r="D8" s="16"/>
      <c r="E8" s="16" t="s">
        <v>334</v>
      </c>
      <c r="F8" s="16"/>
      <c r="G8" s="3"/>
      <c r="H8" s="3"/>
      <c r="I8" s="3"/>
    </row>
    <row r="9" spans="1:9" ht="15.75" x14ac:dyDescent="0.25">
      <c r="A9" s="16" t="s">
        <v>332</v>
      </c>
      <c r="B9" s="16"/>
      <c r="C9" s="16"/>
      <c r="D9" s="16"/>
      <c r="E9" s="52" t="s">
        <v>335</v>
      </c>
      <c r="F9" s="52"/>
      <c r="G9" s="3"/>
      <c r="H9" s="3"/>
      <c r="I9" s="3"/>
    </row>
    <row r="10" spans="1:9" ht="15.75" x14ac:dyDescent="0.25">
      <c r="A10" s="16" t="s">
        <v>333</v>
      </c>
      <c r="B10" s="16"/>
      <c r="C10" s="16"/>
      <c r="D10" s="16"/>
      <c r="E10" s="16" t="s">
        <v>336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5</v>
      </c>
      <c r="B12" s="38" t="s">
        <v>6</v>
      </c>
      <c r="C12" s="40" t="s">
        <v>7</v>
      </c>
      <c r="D12" s="41"/>
      <c r="E12" s="5" t="s">
        <v>8</v>
      </c>
      <c r="F12" s="5" t="s">
        <v>9</v>
      </c>
      <c r="G12" s="44" t="s">
        <v>10</v>
      </c>
      <c r="H12" s="45"/>
      <c r="I12" s="46" t="s">
        <v>11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12</v>
      </c>
      <c r="H13" s="7" t="s">
        <v>13</v>
      </c>
      <c r="I13" s="47"/>
    </row>
    <row r="14" spans="1:9" ht="15.75" x14ac:dyDescent="0.25">
      <c r="A14" s="23">
        <v>1</v>
      </c>
      <c r="B14" s="23">
        <v>2</v>
      </c>
      <c r="C14" s="48">
        <v>3</v>
      </c>
      <c r="D14" s="48"/>
      <c r="E14" s="23">
        <v>4</v>
      </c>
      <c r="F14" s="23">
        <v>5</v>
      </c>
      <c r="G14" s="23">
        <v>6</v>
      </c>
      <c r="H14" s="23">
        <v>7</v>
      </c>
      <c r="I14" s="7">
        <v>8</v>
      </c>
    </row>
    <row r="15" spans="1:9" ht="16.5" x14ac:dyDescent="0.25">
      <c r="A15" s="26">
        <v>1</v>
      </c>
      <c r="B15" s="27" t="s">
        <v>121</v>
      </c>
      <c r="C15" s="28" t="s">
        <v>122</v>
      </c>
      <c r="D15" s="29" t="s">
        <v>123</v>
      </c>
      <c r="E15" s="19">
        <v>5.5</v>
      </c>
      <c r="F15" s="20">
        <v>6.5</v>
      </c>
      <c r="G15" s="20">
        <f>E15*$E$13+F15*$F$13</f>
        <v>6.1999999999999993</v>
      </c>
      <c r="H15" s="17" t="str">
        <f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26">
        <v>2</v>
      </c>
      <c r="B16" s="27" t="s">
        <v>124</v>
      </c>
      <c r="C16" s="28" t="s">
        <v>125</v>
      </c>
      <c r="D16" s="29" t="s">
        <v>126</v>
      </c>
      <c r="E16" s="19">
        <v>6.5</v>
      </c>
      <c r="F16" s="20">
        <v>6</v>
      </c>
      <c r="G16" s="20">
        <f t="shared" ref="G16:G50" si="0">E16*$E$13+F16*$F$13</f>
        <v>6.1499999999999995</v>
      </c>
      <c r="H16" s="17" t="str">
        <f t="shared" ref="H16:H50" si="1">IF(G16&lt;4,"F",IF(G16&lt;=4.9,"D",IF(G16&lt;=5.4,"D+",IF(G16&lt;=5.9,"C",IF(G16&lt;=6.9,"C+",IF(G16&lt;=7.9,"B",IF(G16&lt;=8.4,"B+","A")))))))</f>
        <v>C+</v>
      </c>
      <c r="I16" s="21"/>
    </row>
    <row r="17" spans="1:9" ht="16.5" x14ac:dyDescent="0.25">
      <c r="A17" s="26">
        <v>3</v>
      </c>
      <c r="B17" s="27" t="s">
        <v>127</v>
      </c>
      <c r="C17" s="28" t="s">
        <v>128</v>
      </c>
      <c r="D17" s="29" t="s">
        <v>129</v>
      </c>
      <c r="E17" s="19">
        <v>6.5</v>
      </c>
      <c r="F17" s="20">
        <v>6</v>
      </c>
      <c r="G17" s="20">
        <f t="shared" si="0"/>
        <v>6.1499999999999995</v>
      </c>
      <c r="H17" s="17" t="str">
        <f t="shared" si="1"/>
        <v>C+</v>
      </c>
      <c r="I17" s="21"/>
    </row>
    <row r="18" spans="1:9" ht="16.5" x14ac:dyDescent="0.25">
      <c r="A18" s="26">
        <v>4</v>
      </c>
      <c r="B18" s="27" t="s">
        <v>130</v>
      </c>
      <c r="C18" s="28" t="s">
        <v>131</v>
      </c>
      <c r="D18" s="29" t="s">
        <v>20</v>
      </c>
      <c r="E18" s="19">
        <v>7</v>
      </c>
      <c r="F18" s="20">
        <v>5</v>
      </c>
      <c r="G18" s="20">
        <f t="shared" si="0"/>
        <v>5.6</v>
      </c>
      <c r="H18" s="17" t="str">
        <f t="shared" si="1"/>
        <v>C</v>
      </c>
      <c r="I18" s="21"/>
    </row>
    <row r="19" spans="1:9" ht="16.5" x14ac:dyDescent="0.25">
      <c r="A19" s="26">
        <v>5</v>
      </c>
      <c r="B19" s="27" t="s">
        <v>132</v>
      </c>
      <c r="C19" s="28" t="s">
        <v>133</v>
      </c>
      <c r="D19" s="29" t="s">
        <v>32</v>
      </c>
      <c r="E19" s="19">
        <v>5.5</v>
      </c>
      <c r="F19" s="20">
        <v>2.5</v>
      </c>
      <c r="G19" s="20">
        <f t="shared" si="0"/>
        <v>3.4</v>
      </c>
      <c r="H19" s="17" t="str">
        <f t="shared" si="1"/>
        <v>F</v>
      </c>
      <c r="I19" s="21"/>
    </row>
    <row r="20" spans="1:9" ht="16.5" x14ac:dyDescent="0.25">
      <c r="A20" s="26">
        <v>6</v>
      </c>
      <c r="B20" s="27" t="s">
        <v>134</v>
      </c>
      <c r="C20" s="28" t="s">
        <v>135</v>
      </c>
      <c r="D20" s="29" t="s">
        <v>136</v>
      </c>
      <c r="E20" s="19">
        <v>0</v>
      </c>
      <c r="F20" s="20"/>
      <c r="G20" s="20">
        <f t="shared" si="0"/>
        <v>0</v>
      </c>
      <c r="H20" s="17" t="str">
        <f t="shared" si="1"/>
        <v>F</v>
      </c>
      <c r="I20" s="21" t="s">
        <v>329</v>
      </c>
    </row>
    <row r="21" spans="1:9" ht="16.5" x14ac:dyDescent="0.25">
      <c r="A21" s="26">
        <v>7</v>
      </c>
      <c r="B21" s="27" t="s">
        <v>137</v>
      </c>
      <c r="C21" s="28" t="s">
        <v>138</v>
      </c>
      <c r="D21" s="29" t="s">
        <v>139</v>
      </c>
      <c r="E21" s="19">
        <v>6</v>
      </c>
      <c r="F21" s="20">
        <v>5.5</v>
      </c>
      <c r="G21" s="20">
        <f t="shared" si="0"/>
        <v>5.6499999999999995</v>
      </c>
      <c r="H21" s="17" t="str">
        <f t="shared" si="1"/>
        <v>C</v>
      </c>
      <c r="I21" s="21"/>
    </row>
    <row r="22" spans="1:9" ht="16.5" x14ac:dyDescent="0.25">
      <c r="A22" s="26">
        <v>8</v>
      </c>
      <c r="B22" s="27" t="s">
        <v>140</v>
      </c>
      <c r="C22" s="28" t="s">
        <v>141</v>
      </c>
      <c r="D22" s="29" t="s">
        <v>142</v>
      </c>
      <c r="E22" s="19">
        <v>6</v>
      </c>
      <c r="F22" s="20">
        <v>6</v>
      </c>
      <c r="G22" s="20">
        <f t="shared" si="0"/>
        <v>5.9999999999999991</v>
      </c>
      <c r="H22" s="17" t="str">
        <f t="shared" si="1"/>
        <v>C+</v>
      </c>
      <c r="I22" s="21"/>
    </row>
    <row r="23" spans="1:9" ht="16.5" x14ac:dyDescent="0.25">
      <c r="A23" s="26">
        <v>9</v>
      </c>
      <c r="B23" s="27" t="s">
        <v>143</v>
      </c>
      <c r="C23" s="28" t="s">
        <v>144</v>
      </c>
      <c r="D23" s="29" t="s">
        <v>145</v>
      </c>
      <c r="E23" s="19">
        <v>0</v>
      </c>
      <c r="F23" s="20"/>
      <c r="G23" s="20">
        <f t="shared" si="0"/>
        <v>0</v>
      </c>
      <c r="H23" s="17" t="str">
        <f t="shared" si="1"/>
        <v>F</v>
      </c>
      <c r="I23" s="21" t="s">
        <v>329</v>
      </c>
    </row>
    <row r="24" spans="1:9" ht="16.5" x14ac:dyDescent="0.25">
      <c r="A24" s="26">
        <v>10</v>
      </c>
      <c r="B24" s="27" t="s">
        <v>146</v>
      </c>
      <c r="C24" s="28" t="s">
        <v>104</v>
      </c>
      <c r="D24" s="29" t="s">
        <v>147</v>
      </c>
      <c r="E24" s="19">
        <v>6</v>
      </c>
      <c r="F24" s="20">
        <v>7</v>
      </c>
      <c r="G24" s="20">
        <f t="shared" si="0"/>
        <v>6.6999999999999993</v>
      </c>
      <c r="H24" s="17" t="str">
        <f t="shared" si="1"/>
        <v>C+</v>
      </c>
      <c r="I24" s="21"/>
    </row>
    <row r="25" spans="1:9" ht="16.5" x14ac:dyDescent="0.25">
      <c r="A25" s="26">
        <v>11</v>
      </c>
      <c r="B25" s="27" t="s">
        <v>148</v>
      </c>
      <c r="C25" s="28" t="s">
        <v>149</v>
      </c>
      <c r="D25" s="29" t="s">
        <v>38</v>
      </c>
      <c r="E25" s="19">
        <v>8.5</v>
      </c>
      <c r="F25" s="20">
        <v>7</v>
      </c>
      <c r="G25" s="20">
        <f t="shared" si="0"/>
        <v>7.4499999999999993</v>
      </c>
      <c r="H25" s="17" t="str">
        <f t="shared" si="1"/>
        <v>B</v>
      </c>
      <c r="I25" s="21"/>
    </row>
    <row r="26" spans="1:9" ht="16.5" x14ac:dyDescent="0.25">
      <c r="A26" s="26">
        <v>12</v>
      </c>
      <c r="B26" s="27" t="s">
        <v>150</v>
      </c>
      <c r="C26" s="28" t="s">
        <v>151</v>
      </c>
      <c r="D26" s="29" t="s">
        <v>152</v>
      </c>
      <c r="E26" s="19">
        <v>7</v>
      </c>
      <c r="F26" s="20">
        <v>7</v>
      </c>
      <c r="G26" s="20">
        <f t="shared" si="0"/>
        <v>7</v>
      </c>
      <c r="H26" s="17" t="str">
        <f t="shared" si="1"/>
        <v>B</v>
      </c>
      <c r="I26" s="21"/>
    </row>
    <row r="27" spans="1:9" ht="16.5" x14ac:dyDescent="0.25">
      <c r="A27" s="26">
        <v>13</v>
      </c>
      <c r="B27" s="27" t="s">
        <v>153</v>
      </c>
      <c r="C27" s="30" t="s">
        <v>154</v>
      </c>
      <c r="D27" s="31" t="s">
        <v>155</v>
      </c>
      <c r="E27" s="19">
        <v>9.5</v>
      </c>
      <c r="F27" s="20">
        <v>6</v>
      </c>
      <c r="G27" s="20">
        <f t="shared" si="0"/>
        <v>7.0499999999999989</v>
      </c>
      <c r="H27" s="17" t="str">
        <f t="shared" si="1"/>
        <v>B</v>
      </c>
      <c r="I27" s="21"/>
    </row>
    <row r="28" spans="1:9" ht="16.5" x14ac:dyDescent="0.25">
      <c r="A28" s="26">
        <v>14</v>
      </c>
      <c r="B28" s="27" t="s">
        <v>156</v>
      </c>
      <c r="C28" s="28" t="s">
        <v>157</v>
      </c>
      <c r="D28" s="29" t="s">
        <v>158</v>
      </c>
      <c r="E28" s="19">
        <v>7.5</v>
      </c>
      <c r="F28" s="20">
        <v>6</v>
      </c>
      <c r="G28" s="20">
        <f t="shared" si="0"/>
        <v>6.4499999999999993</v>
      </c>
      <c r="H28" s="17" t="str">
        <f t="shared" si="1"/>
        <v>C+</v>
      </c>
      <c r="I28" s="21"/>
    </row>
    <row r="29" spans="1:9" ht="16.5" x14ac:dyDescent="0.25">
      <c r="A29" s="26">
        <v>15</v>
      </c>
      <c r="B29" s="27" t="s">
        <v>159</v>
      </c>
      <c r="C29" s="30" t="s">
        <v>160</v>
      </c>
      <c r="D29" s="31" t="s">
        <v>161</v>
      </c>
      <c r="E29" s="19">
        <v>7.5</v>
      </c>
      <c r="F29" s="20">
        <v>7</v>
      </c>
      <c r="G29" s="20">
        <f t="shared" si="0"/>
        <v>7.1499999999999995</v>
      </c>
      <c r="H29" s="17" t="str">
        <f t="shared" si="1"/>
        <v>B</v>
      </c>
      <c r="I29" s="21"/>
    </row>
    <row r="30" spans="1:9" ht="16.5" x14ac:dyDescent="0.25">
      <c r="A30" s="26">
        <v>16</v>
      </c>
      <c r="B30" s="27" t="s">
        <v>162</v>
      </c>
      <c r="C30" s="30" t="s">
        <v>163</v>
      </c>
      <c r="D30" s="31" t="s">
        <v>164</v>
      </c>
      <c r="E30" s="19">
        <v>7.5</v>
      </c>
      <c r="F30" s="20">
        <v>5.5</v>
      </c>
      <c r="G30" s="20">
        <f t="shared" si="0"/>
        <v>6.1</v>
      </c>
      <c r="H30" s="17" t="str">
        <f t="shared" si="1"/>
        <v>C+</v>
      </c>
      <c r="I30" s="21"/>
    </row>
    <row r="31" spans="1:9" ht="16.5" x14ac:dyDescent="0.25">
      <c r="A31" s="26">
        <v>17</v>
      </c>
      <c r="B31" s="27" t="s">
        <v>165</v>
      </c>
      <c r="C31" s="30" t="s">
        <v>166</v>
      </c>
      <c r="D31" s="31" t="s">
        <v>167</v>
      </c>
      <c r="E31" s="19">
        <v>7</v>
      </c>
      <c r="F31" s="20">
        <v>7</v>
      </c>
      <c r="G31" s="20">
        <f t="shared" si="0"/>
        <v>7</v>
      </c>
      <c r="H31" s="17" t="str">
        <f t="shared" si="1"/>
        <v>B</v>
      </c>
      <c r="I31" s="21"/>
    </row>
    <row r="32" spans="1:9" ht="16.5" x14ac:dyDescent="0.25">
      <c r="A32" s="26">
        <v>18</v>
      </c>
      <c r="B32" s="27" t="s">
        <v>168</v>
      </c>
      <c r="C32" s="30" t="s">
        <v>169</v>
      </c>
      <c r="D32" s="31" t="s">
        <v>170</v>
      </c>
      <c r="E32" s="19">
        <v>7.5</v>
      </c>
      <c r="F32" s="20">
        <v>5</v>
      </c>
      <c r="G32" s="20">
        <f t="shared" si="0"/>
        <v>5.75</v>
      </c>
      <c r="H32" s="17" t="str">
        <f t="shared" si="1"/>
        <v>C</v>
      </c>
      <c r="I32" s="21"/>
    </row>
    <row r="33" spans="1:9" ht="16.5" x14ac:dyDescent="0.25">
      <c r="A33" s="26">
        <v>19</v>
      </c>
      <c r="B33" s="27" t="s">
        <v>171</v>
      </c>
      <c r="C33" s="30" t="s">
        <v>172</v>
      </c>
      <c r="D33" s="31" t="s">
        <v>173</v>
      </c>
      <c r="E33" s="19">
        <v>7.5</v>
      </c>
      <c r="F33" s="20">
        <v>6.5</v>
      </c>
      <c r="G33" s="20">
        <f t="shared" si="0"/>
        <v>6.8</v>
      </c>
      <c r="H33" s="17" t="str">
        <f t="shared" si="1"/>
        <v>C+</v>
      </c>
      <c r="I33" s="21"/>
    </row>
    <row r="34" spans="1:9" ht="16.5" x14ac:dyDescent="0.25">
      <c r="A34" s="26">
        <v>20</v>
      </c>
      <c r="B34" s="27" t="s">
        <v>174</v>
      </c>
      <c r="C34" s="30" t="s">
        <v>175</v>
      </c>
      <c r="D34" s="31" t="s">
        <v>91</v>
      </c>
      <c r="E34" s="19">
        <v>6.5</v>
      </c>
      <c r="F34" s="20">
        <v>6.5</v>
      </c>
      <c r="G34" s="20">
        <f t="shared" si="0"/>
        <v>6.5</v>
      </c>
      <c r="H34" s="17" t="str">
        <f t="shared" si="1"/>
        <v>C+</v>
      </c>
      <c r="I34" s="21"/>
    </row>
    <row r="35" spans="1:9" ht="16.5" x14ac:dyDescent="0.25">
      <c r="A35" s="26">
        <v>21</v>
      </c>
      <c r="B35" s="27" t="s">
        <v>176</v>
      </c>
      <c r="C35" s="30" t="s">
        <v>177</v>
      </c>
      <c r="D35" s="31" t="s">
        <v>178</v>
      </c>
      <c r="E35" s="19">
        <v>7.5</v>
      </c>
      <c r="F35" s="20">
        <v>7</v>
      </c>
      <c r="G35" s="20">
        <f t="shared" si="0"/>
        <v>7.1499999999999995</v>
      </c>
      <c r="H35" s="17" t="str">
        <f t="shared" si="1"/>
        <v>B</v>
      </c>
      <c r="I35" s="21"/>
    </row>
    <row r="36" spans="1:9" ht="16.5" x14ac:dyDescent="0.25">
      <c r="A36" s="26">
        <v>22</v>
      </c>
      <c r="B36" s="27" t="s">
        <v>179</v>
      </c>
      <c r="C36" s="30" t="s">
        <v>180</v>
      </c>
      <c r="D36" s="31" t="s">
        <v>181</v>
      </c>
      <c r="E36" s="19">
        <v>9.5</v>
      </c>
      <c r="F36" s="20">
        <v>6.5</v>
      </c>
      <c r="G36" s="20">
        <f t="shared" si="0"/>
        <v>7.4</v>
      </c>
      <c r="H36" s="17" t="str">
        <f t="shared" si="1"/>
        <v>B</v>
      </c>
      <c r="I36" s="21"/>
    </row>
    <row r="37" spans="1:9" ht="16.5" x14ac:dyDescent="0.25">
      <c r="A37" s="26">
        <v>23</v>
      </c>
      <c r="B37" s="27" t="s">
        <v>182</v>
      </c>
      <c r="C37" s="30" t="s">
        <v>34</v>
      </c>
      <c r="D37" s="31" t="s">
        <v>183</v>
      </c>
      <c r="E37" s="19">
        <v>8.5</v>
      </c>
      <c r="F37" s="20">
        <v>7</v>
      </c>
      <c r="G37" s="20">
        <f t="shared" si="0"/>
        <v>7.4499999999999993</v>
      </c>
      <c r="H37" s="17" t="str">
        <f t="shared" si="1"/>
        <v>B</v>
      </c>
      <c r="I37" s="21"/>
    </row>
    <row r="38" spans="1:9" ht="16.5" x14ac:dyDescent="0.25">
      <c r="A38" s="26">
        <v>24</v>
      </c>
      <c r="B38" s="27" t="s">
        <v>184</v>
      </c>
      <c r="C38" s="30" t="s">
        <v>185</v>
      </c>
      <c r="D38" s="31" t="s">
        <v>186</v>
      </c>
      <c r="E38" s="19">
        <v>7</v>
      </c>
      <c r="F38" s="20">
        <v>4.5</v>
      </c>
      <c r="G38" s="20">
        <f t="shared" si="0"/>
        <v>5.25</v>
      </c>
      <c r="H38" s="17" t="str">
        <f t="shared" si="1"/>
        <v>D+</v>
      </c>
      <c r="I38" s="21"/>
    </row>
    <row r="39" spans="1:9" ht="16.5" x14ac:dyDescent="0.25">
      <c r="A39" s="26">
        <v>25</v>
      </c>
      <c r="B39" s="27" t="s">
        <v>187</v>
      </c>
      <c r="C39" s="30" t="s">
        <v>188</v>
      </c>
      <c r="D39" s="31" t="s">
        <v>105</v>
      </c>
      <c r="E39" s="19">
        <v>6.5</v>
      </c>
      <c r="F39" s="20">
        <v>4.5</v>
      </c>
      <c r="G39" s="20">
        <f t="shared" si="0"/>
        <v>5.0999999999999996</v>
      </c>
      <c r="H39" s="17" t="str">
        <f t="shared" si="1"/>
        <v>D+</v>
      </c>
      <c r="I39" s="21"/>
    </row>
    <row r="40" spans="1:9" ht="16.5" x14ac:dyDescent="0.25">
      <c r="A40" s="26">
        <v>26</v>
      </c>
      <c r="B40" s="27" t="s">
        <v>189</v>
      </c>
      <c r="C40" s="30" t="s">
        <v>190</v>
      </c>
      <c r="D40" s="31" t="s">
        <v>50</v>
      </c>
      <c r="E40" s="19">
        <v>6.5</v>
      </c>
      <c r="F40" s="20">
        <v>4.5</v>
      </c>
      <c r="G40" s="20">
        <f t="shared" si="0"/>
        <v>5.0999999999999996</v>
      </c>
      <c r="H40" s="17" t="str">
        <f t="shared" si="1"/>
        <v>D+</v>
      </c>
      <c r="I40" s="21"/>
    </row>
    <row r="41" spans="1:9" ht="16.5" x14ac:dyDescent="0.25">
      <c r="A41" s="26">
        <v>27</v>
      </c>
      <c r="B41" s="27" t="s">
        <v>191</v>
      </c>
      <c r="C41" s="30" t="s">
        <v>192</v>
      </c>
      <c r="D41" s="31" t="s">
        <v>62</v>
      </c>
      <c r="E41" s="19">
        <v>7.5</v>
      </c>
      <c r="F41" s="20">
        <v>6</v>
      </c>
      <c r="G41" s="20">
        <f t="shared" si="0"/>
        <v>6.4499999999999993</v>
      </c>
      <c r="H41" s="17" t="str">
        <f t="shared" si="1"/>
        <v>C+</v>
      </c>
      <c r="I41" s="21"/>
    </row>
    <row r="42" spans="1:9" ht="16.5" x14ac:dyDescent="0.25">
      <c r="A42" s="26">
        <v>28</v>
      </c>
      <c r="B42" s="27" t="s">
        <v>193</v>
      </c>
      <c r="C42" s="30" t="s">
        <v>194</v>
      </c>
      <c r="D42" s="31" t="s">
        <v>26</v>
      </c>
      <c r="E42" s="19">
        <v>7.5</v>
      </c>
      <c r="F42" s="20">
        <v>6</v>
      </c>
      <c r="G42" s="20">
        <f t="shared" si="0"/>
        <v>6.4499999999999993</v>
      </c>
      <c r="H42" s="17" t="str">
        <f t="shared" si="1"/>
        <v>C+</v>
      </c>
      <c r="I42" s="21"/>
    </row>
    <row r="43" spans="1:9" ht="16.5" x14ac:dyDescent="0.25">
      <c r="A43" s="26">
        <v>29</v>
      </c>
      <c r="B43" s="27" t="s">
        <v>195</v>
      </c>
      <c r="C43" s="30" t="s">
        <v>196</v>
      </c>
      <c r="D43" s="31" t="s">
        <v>167</v>
      </c>
      <c r="E43" s="19">
        <v>7.5</v>
      </c>
      <c r="F43" s="20">
        <v>6</v>
      </c>
      <c r="G43" s="20">
        <f>E43*$E$13+F43*$F$13</f>
        <v>6.4499999999999993</v>
      </c>
      <c r="H43" s="17" t="str">
        <f t="shared" si="1"/>
        <v>C+</v>
      </c>
      <c r="I43" s="21"/>
    </row>
    <row r="44" spans="1:9" ht="16.5" x14ac:dyDescent="0.25">
      <c r="A44" s="26">
        <v>30</v>
      </c>
      <c r="B44" s="27" t="s">
        <v>314</v>
      </c>
      <c r="C44" s="18" t="s">
        <v>315</v>
      </c>
      <c r="D44" s="18" t="s">
        <v>316</v>
      </c>
      <c r="E44" s="19">
        <v>7.5</v>
      </c>
      <c r="F44" s="20">
        <v>6.5</v>
      </c>
      <c r="G44" s="20">
        <f t="shared" si="0"/>
        <v>6.8</v>
      </c>
      <c r="H44" s="17" t="str">
        <f t="shared" si="1"/>
        <v>C+</v>
      </c>
      <c r="I44" s="21" t="s">
        <v>325</v>
      </c>
    </row>
    <row r="45" spans="1:9" ht="16.5" x14ac:dyDescent="0.25">
      <c r="A45" s="26">
        <v>31</v>
      </c>
      <c r="B45" s="27" t="s">
        <v>317</v>
      </c>
      <c r="C45" s="18" t="s">
        <v>304</v>
      </c>
      <c r="D45" s="18" t="s">
        <v>318</v>
      </c>
      <c r="E45" s="19">
        <v>9</v>
      </c>
      <c r="F45" s="20">
        <v>6</v>
      </c>
      <c r="G45" s="20">
        <f t="shared" si="0"/>
        <v>6.8999999999999986</v>
      </c>
      <c r="H45" s="17" t="str">
        <f t="shared" si="1"/>
        <v>C+</v>
      </c>
      <c r="I45" s="21"/>
    </row>
    <row r="46" spans="1:9" ht="16.5" x14ac:dyDescent="0.25">
      <c r="A46" s="26">
        <v>32</v>
      </c>
      <c r="B46" s="27" t="s">
        <v>319</v>
      </c>
      <c r="C46" s="18" t="s">
        <v>320</v>
      </c>
      <c r="D46" s="18" t="s">
        <v>35</v>
      </c>
      <c r="E46" s="19">
        <v>7.5</v>
      </c>
      <c r="F46" s="20">
        <v>5.5</v>
      </c>
      <c r="G46" s="20">
        <f t="shared" si="0"/>
        <v>6.1</v>
      </c>
      <c r="H46" s="17" t="str">
        <f t="shared" si="1"/>
        <v>C+</v>
      </c>
      <c r="I46" s="21"/>
    </row>
    <row r="47" spans="1:9" ht="16.5" x14ac:dyDescent="0.25">
      <c r="A47" s="26">
        <v>33</v>
      </c>
      <c r="B47" s="27" t="s">
        <v>321</v>
      </c>
      <c r="C47" s="18" t="s">
        <v>322</v>
      </c>
      <c r="D47" s="18" t="s">
        <v>181</v>
      </c>
      <c r="E47" s="19">
        <v>7.5</v>
      </c>
      <c r="F47" s="20">
        <v>7</v>
      </c>
      <c r="G47" s="20">
        <f t="shared" si="0"/>
        <v>7.1499999999999995</v>
      </c>
      <c r="H47" s="17" t="str">
        <f t="shared" si="1"/>
        <v>B</v>
      </c>
      <c r="I47" s="21"/>
    </row>
    <row r="48" spans="1:9" ht="16.5" x14ac:dyDescent="0.25">
      <c r="A48" s="26">
        <v>34</v>
      </c>
      <c r="B48" s="27" t="s">
        <v>323</v>
      </c>
      <c r="C48" s="18" t="s">
        <v>324</v>
      </c>
      <c r="D48" s="18" t="s">
        <v>29</v>
      </c>
      <c r="E48" s="19">
        <v>8.5</v>
      </c>
      <c r="F48" s="20">
        <v>5.5</v>
      </c>
      <c r="G48" s="20">
        <f t="shared" si="0"/>
        <v>6.3999999999999995</v>
      </c>
      <c r="H48" s="17" t="str">
        <f t="shared" si="1"/>
        <v>C+</v>
      </c>
      <c r="I48" s="21"/>
    </row>
    <row r="49" spans="1:9" ht="16.5" x14ac:dyDescent="0.25">
      <c r="A49" s="26">
        <v>35</v>
      </c>
      <c r="B49" s="27" t="s">
        <v>326</v>
      </c>
      <c r="C49" s="18" t="s">
        <v>327</v>
      </c>
      <c r="D49" s="18" t="s">
        <v>126</v>
      </c>
      <c r="E49" s="19">
        <v>7</v>
      </c>
      <c r="F49" s="20">
        <v>5.5</v>
      </c>
      <c r="G49" s="20">
        <f t="shared" si="0"/>
        <v>5.9499999999999993</v>
      </c>
      <c r="H49" s="17" t="str">
        <f t="shared" si="1"/>
        <v>C+</v>
      </c>
      <c r="I49" s="21"/>
    </row>
    <row r="50" spans="1:9" ht="16.5" x14ac:dyDescent="0.25">
      <c r="A50" s="26">
        <v>36</v>
      </c>
      <c r="B50" s="27" t="s">
        <v>328</v>
      </c>
      <c r="C50" s="18" t="s">
        <v>351</v>
      </c>
      <c r="D50" s="18" t="s">
        <v>29</v>
      </c>
      <c r="E50" s="19">
        <v>7</v>
      </c>
      <c r="F50" s="20">
        <v>5</v>
      </c>
      <c r="G50" s="20">
        <f t="shared" si="0"/>
        <v>5.6</v>
      </c>
      <c r="H50" s="17" t="str">
        <f t="shared" si="1"/>
        <v>C</v>
      </c>
      <c r="I50" s="21"/>
    </row>
    <row r="51" spans="1:9" ht="15.75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5.75" x14ac:dyDescent="0.25">
      <c r="A52" s="9" t="str">
        <f>"Cộng danh sách gồm "</f>
        <v xml:space="preserve">Cộng danh sách gồm </v>
      </c>
      <c r="B52" s="9"/>
      <c r="C52" s="9"/>
      <c r="D52" s="10">
        <f>COUNTA(H15:H50)</f>
        <v>36</v>
      </c>
      <c r="E52" s="11">
        <v>1</v>
      </c>
      <c r="F52" s="12"/>
      <c r="G52" s="1"/>
      <c r="H52" s="1"/>
      <c r="I52" s="1"/>
    </row>
    <row r="53" spans="1:9" ht="15.75" x14ac:dyDescent="0.25">
      <c r="A53" s="49" t="s">
        <v>14</v>
      </c>
      <c r="B53" s="49"/>
      <c r="C53" s="49"/>
      <c r="D53" s="13">
        <f>COUNTIF(G15:G50,"&gt;=5")</f>
        <v>33</v>
      </c>
      <c r="E53" s="14">
        <f>D53/D52</f>
        <v>0.91666666666666663</v>
      </c>
      <c r="F53" s="15"/>
      <c r="G53" s="1"/>
      <c r="H53" s="1"/>
      <c r="I53" s="1"/>
    </row>
    <row r="54" spans="1:9" ht="15.75" x14ac:dyDescent="0.25">
      <c r="A54" s="49" t="s">
        <v>15</v>
      </c>
      <c r="B54" s="49"/>
      <c r="C54" s="49"/>
      <c r="D54" s="13">
        <f>COUNTIF(G15:G50,"&lt;5")</f>
        <v>3</v>
      </c>
      <c r="E54" s="14">
        <f>D54/D52</f>
        <v>8.3333333333333329E-2</v>
      </c>
      <c r="F54" s="15"/>
      <c r="G54" s="1"/>
      <c r="H54" s="1"/>
      <c r="I54" s="1"/>
    </row>
    <row r="55" spans="1:9" ht="15.75" x14ac:dyDescent="0.25">
      <c r="A55" s="16"/>
      <c r="B55" s="16"/>
      <c r="C55" s="4"/>
      <c r="D55" s="16"/>
      <c r="E55" s="3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50" t="str">
        <f ca="1">"TP. Hồ Chí Minh, ngày "&amp;  DAY(NOW())&amp;" tháng " &amp;MONTH(NOW())&amp;" năm "&amp;YEAR(NOW())</f>
        <v>TP. Hồ Chí Minh, ngày 1 tháng 2 năm 2021</v>
      </c>
      <c r="F56" s="50"/>
      <c r="G56" s="50"/>
      <c r="H56" s="50"/>
      <c r="I56" s="50"/>
    </row>
    <row r="57" spans="1:9" ht="15.75" x14ac:dyDescent="0.25">
      <c r="A57" s="35" t="s">
        <v>16</v>
      </c>
      <c r="B57" s="35"/>
      <c r="C57" s="35"/>
      <c r="D57" s="1"/>
      <c r="E57" s="35" t="s">
        <v>17</v>
      </c>
      <c r="F57" s="35"/>
      <c r="G57" s="35"/>
      <c r="H57" s="35"/>
      <c r="I57" s="35"/>
    </row>
    <row r="63" spans="1:9" ht="16.5" x14ac:dyDescent="0.25">
      <c r="A63" s="34" t="s">
        <v>337</v>
      </c>
      <c r="B63" s="34"/>
      <c r="C63" s="34"/>
      <c r="E63" s="34" t="s">
        <v>338</v>
      </c>
      <c r="F63" s="34"/>
      <c r="G63" s="34"/>
      <c r="H63" s="34"/>
      <c r="I63" s="34"/>
    </row>
  </sheetData>
  <protectedRanges>
    <protectedRange sqref="I15:I50" name="Range4"/>
    <protectedRange sqref="B15:F50" name="Range3"/>
    <protectedRange sqref="C8:C10 G8:G9" name="Range2"/>
    <protectedRange sqref="A4" name="Range1"/>
    <protectedRange sqref="E13:F13" name="Range6"/>
  </protectedRanges>
  <mergeCells count="21">
    <mergeCell ref="I12:I13"/>
    <mergeCell ref="C14:D14"/>
    <mergeCell ref="A53:C53"/>
    <mergeCell ref="A54:C54"/>
    <mergeCell ref="E56:I56"/>
    <mergeCell ref="A63:C63"/>
    <mergeCell ref="E63:I63"/>
    <mergeCell ref="A4:D4"/>
    <mergeCell ref="A1:D1"/>
    <mergeCell ref="E1:I1"/>
    <mergeCell ref="A2:D2"/>
    <mergeCell ref="E2:I2"/>
    <mergeCell ref="A3:D3"/>
    <mergeCell ref="A6:I6"/>
    <mergeCell ref="E9:F9"/>
    <mergeCell ref="A57:C57"/>
    <mergeCell ref="E57:I57"/>
    <mergeCell ref="A12:A13"/>
    <mergeCell ref="B12:B13"/>
    <mergeCell ref="C12:D13"/>
    <mergeCell ref="G12:H12"/>
  </mergeCells>
  <conditionalFormatting sqref="H15:H50">
    <cfRule type="cellIs" dxfId="7" priority="2" stopIfTrue="1" operator="equal">
      <formula>"F"</formula>
    </cfRule>
  </conditionalFormatting>
  <conditionalFormatting sqref="G15:G50">
    <cfRule type="expression" dxfId="6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Layout" topLeftCell="A31" zoomScale="112" zoomScaleNormal="100" zoomScalePageLayoutView="112" workbookViewId="0">
      <selection activeCell="F46" sqref="F46"/>
    </sheetView>
  </sheetViews>
  <sheetFormatPr defaultRowHeight="15" x14ac:dyDescent="0.25"/>
  <cols>
    <col min="1" max="1" width="4.85546875" customWidth="1"/>
    <col min="2" max="2" width="14.5703125" customWidth="1"/>
    <col min="3" max="3" width="16.7109375" customWidth="1"/>
    <col min="5" max="5" width="10.140625" customWidth="1"/>
    <col min="9" max="9" width="12.710937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23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1" t="s">
        <v>24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16" t="s">
        <v>331</v>
      </c>
      <c r="B8" s="16"/>
      <c r="C8" s="16"/>
      <c r="D8" s="16"/>
      <c r="E8" s="16" t="s">
        <v>334</v>
      </c>
      <c r="F8" s="16"/>
      <c r="G8" s="3"/>
      <c r="H8" s="3"/>
      <c r="I8" s="3"/>
    </row>
    <row r="9" spans="1:9" ht="15.75" x14ac:dyDescent="0.25">
      <c r="A9" s="16" t="s">
        <v>339</v>
      </c>
      <c r="B9" s="16"/>
      <c r="C9" s="16"/>
      <c r="D9" s="16"/>
      <c r="E9" s="52" t="s">
        <v>335</v>
      </c>
      <c r="F9" s="52"/>
      <c r="G9" s="3"/>
      <c r="H9" s="3"/>
      <c r="I9" s="3"/>
    </row>
    <row r="10" spans="1:9" ht="15.75" x14ac:dyDescent="0.25">
      <c r="A10" s="16" t="s">
        <v>333</v>
      </c>
      <c r="B10" s="16"/>
      <c r="C10" s="16"/>
      <c r="D10" s="16"/>
      <c r="E10" s="16" t="s">
        <v>336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5</v>
      </c>
      <c r="B12" s="38" t="s">
        <v>6</v>
      </c>
      <c r="C12" s="40" t="s">
        <v>7</v>
      </c>
      <c r="D12" s="41"/>
      <c r="E12" s="5" t="s">
        <v>8</v>
      </c>
      <c r="F12" s="5" t="s">
        <v>9</v>
      </c>
      <c r="G12" s="44" t="s">
        <v>10</v>
      </c>
      <c r="H12" s="45"/>
      <c r="I12" s="46" t="s">
        <v>11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12</v>
      </c>
      <c r="H13" s="7" t="s">
        <v>13</v>
      </c>
      <c r="I13" s="47"/>
    </row>
    <row r="14" spans="1:9" ht="15.75" x14ac:dyDescent="0.25">
      <c r="A14" s="25">
        <v>1</v>
      </c>
      <c r="B14" s="25">
        <v>2</v>
      </c>
      <c r="C14" s="48">
        <v>3</v>
      </c>
      <c r="D14" s="48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26">
        <v>1</v>
      </c>
      <c r="B15" s="27" t="s">
        <v>197</v>
      </c>
      <c r="C15" s="30" t="s">
        <v>198</v>
      </c>
      <c r="D15" s="31" t="s">
        <v>199</v>
      </c>
      <c r="E15" s="19">
        <v>7.5</v>
      </c>
      <c r="F15" s="20">
        <v>6.5</v>
      </c>
      <c r="G15" s="20">
        <f>E15*$E$13+F15*$F$13</f>
        <v>6.8</v>
      </c>
      <c r="H15" s="17" t="str">
        <f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26">
        <v>2</v>
      </c>
      <c r="B16" s="27" t="s">
        <v>200</v>
      </c>
      <c r="C16" s="30" t="s">
        <v>201</v>
      </c>
      <c r="D16" s="31" t="s">
        <v>202</v>
      </c>
      <c r="E16" s="19">
        <v>6.5</v>
      </c>
      <c r="F16" s="20">
        <v>6</v>
      </c>
      <c r="G16" s="20">
        <f t="shared" ref="G16:G43" si="0">E16*$E$13+F16*$F$13</f>
        <v>6.1499999999999995</v>
      </c>
      <c r="H16" s="17" t="str">
        <f t="shared" ref="H16:H43" si="1">IF(G16&lt;4,"F",IF(G16&lt;=4.9,"D",IF(G16&lt;=5.4,"D+",IF(G16&lt;=5.9,"C",IF(G16&lt;=6.9,"C+",IF(G16&lt;=7.9,"B",IF(G16&lt;=8.4,"B+","A")))))))</f>
        <v>C+</v>
      </c>
      <c r="I16" s="21"/>
    </row>
    <row r="17" spans="1:9" ht="16.5" x14ac:dyDescent="0.25">
      <c r="A17" s="26">
        <v>3</v>
      </c>
      <c r="B17" s="27" t="s">
        <v>203</v>
      </c>
      <c r="C17" s="30" t="s">
        <v>204</v>
      </c>
      <c r="D17" s="31" t="s">
        <v>62</v>
      </c>
      <c r="E17" s="19">
        <v>6</v>
      </c>
      <c r="F17" s="20">
        <v>6</v>
      </c>
      <c r="G17" s="20">
        <f t="shared" si="0"/>
        <v>5.9999999999999991</v>
      </c>
      <c r="H17" s="17" t="str">
        <f t="shared" si="1"/>
        <v>C+</v>
      </c>
      <c r="I17" s="21"/>
    </row>
    <row r="18" spans="1:9" ht="16.5" x14ac:dyDescent="0.25">
      <c r="A18" s="26">
        <v>4</v>
      </c>
      <c r="B18" s="27" t="s">
        <v>205</v>
      </c>
      <c r="C18" s="30" t="s">
        <v>206</v>
      </c>
      <c r="D18" s="31" t="s">
        <v>136</v>
      </c>
      <c r="E18" s="19">
        <v>7</v>
      </c>
      <c r="F18" s="20">
        <v>6.5</v>
      </c>
      <c r="G18" s="20">
        <f t="shared" si="0"/>
        <v>6.65</v>
      </c>
      <c r="H18" s="17" t="str">
        <f t="shared" si="1"/>
        <v>C+</v>
      </c>
      <c r="I18" s="21"/>
    </row>
    <row r="19" spans="1:9" ht="16.5" x14ac:dyDescent="0.25">
      <c r="A19" s="26">
        <v>5</v>
      </c>
      <c r="B19" s="27" t="s">
        <v>207</v>
      </c>
      <c r="C19" s="30" t="s">
        <v>208</v>
      </c>
      <c r="D19" s="31" t="s">
        <v>209</v>
      </c>
      <c r="E19" s="19">
        <v>8</v>
      </c>
      <c r="F19" s="20">
        <v>6.5</v>
      </c>
      <c r="G19" s="20">
        <f t="shared" si="0"/>
        <v>6.9499999999999993</v>
      </c>
      <c r="H19" s="17" t="str">
        <f t="shared" si="1"/>
        <v>B</v>
      </c>
      <c r="I19" s="21"/>
    </row>
    <row r="20" spans="1:9" ht="16.5" x14ac:dyDescent="0.25">
      <c r="A20" s="26">
        <v>6</v>
      </c>
      <c r="B20" s="27" t="s">
        <v>210</v>
      </c>
      <c r="C20" s="30" t="s">
        <v>211</v>
      </c>
      <c r="D20" s="31" t="s">
        <v>212</v>
      </c>
      <c r="E20" s="19">
        <v>6</v>
      </c>
      <c r="F20" s="20">
        <v>5.5</v>
      </c>
      <c r="G20" s="20">
        <f t="shared" si="0"/>
        <v>5.6499999999999995</v>
      </c>
      <c r="H20" s="17" t="str">
        <f t="shared" si="1"/>
        <v>C</v>
      </c>
      <c r="I20" s="21"/>
    </row>
    <row r="21" spans="1:9" ht="16.5" x14ac:dyDescent="0.25">
      <c r="A21" s="26">
        <v>7</v>
      </c>
      <c r="B21" s="27" t="s">
        <v>213</v>
      </c>
      <c r="C21" s="30" t="s">
        <v>214</v>
      </c>
      <c r="D21" s="31" t="s">
        <v>30</v>
      </c>
      <c r="E21" s="19">
        <v>7</v>
      </c>
      <c r="F21" s="20">
        <v>7</v>
      </c>
      <c r="G21" s="20">
        <f t="shared" si="0"/>
        <v>7</v>
      </c>
      <c r="H21" s="17" t="str">
        <f t="shared" si="1"/>
        <v>B</v>
      </c>
      <c r="I21" s="21"/>
    </row>
    <row r="22" spans="1:9" ht="16.5" x14ac:dyDescent="0.25">
      <c r="A22" s="26">
        <v>8</v>
      </c>
      <c r="B22" s="27" t="s">
        <v>215</v>
      </c>
      <c r="C22" s="30" t="s">
        <v>216</v>
      </c>
      <c r="D22" s="31" t="s">
        <v>217</v>
      </c>
      <c r="E22" s="19">
        <v>7.5</v>
      </c>
      <c r="F22" s="20">
        <v>6.5</v>
      </c>
      <c r="G22" s="20">
        <f t="shared" si="0"/>
        <v>6.8</v>
      </c>
      <c r="H22" s="17" t="str">
        <f t="shared" si="1"/>
        <v>C+</v>
      </c>
      <c r="I22" s="21"/>
    </row>
    <row r="23" spans="1:9" ht="16.5" x14ac:dyDescent="0.25">
      <c r="A23" s="26">
        <v>9</v>
      </c>
      <c r="B23" s="27" t="s">
        <v>218</v>
      </c>
      <c r="C23" s="30" t="s">
        <v>219</v>
      </c>
      <c r="D23" s="31" t="s">
        <v>18</v>
      </c>
      <c r="E23" s="19">
        <v>7.5</v>
      </c>
      <c r="F23" s="20">
        <v>7</v>
      </c>
      <c r="G23" s="20">
        <f t="shared" si="0"/>
        <v>7.1499999999999995</v>
      </c>
      <c r="H23" s="17" t="str">
        <f t="shared" si="1"/>
        <v>B</v>
      </c>
      <c r="I23" s="21"/>
    </row>
    <row r="24" spans="1:9" ht="16.5" x14ac:dyDescent="0.25">
      <c r="A24" s="26">
        <v>10</v>
      </c>
      <c r="B24" s="27" t="s">
        <v>220</v>
      </c>
      <c r="C24" s="28" t="s">
        <v>221</v>
      </c>
      <c r="D24" s="29" t="s">
        <v>222</v>
      </c>
      <c r="E24" s="19">
        <v>7</v>
      </c>
      <c r="F24" s="20">
        <v>6.5</v>
      </c>
      <c r="G24" s="20">
        <f t="shared" si="0"/>
        <v>6.65</v>
      </c>
      <c r="H24" s="17" t="str">
        <f t="shared" si="1"/>
        <v>C+</v>
      </c>
      <c r="I24" s="21"/>
    </row>
    <row r="25" spans="1:9" ht="16.5" x14ac:dyDescent="0.25">
      <c r="A25" s="26">
        <v>11</v>
      </c>
      <c r="B25" s="27" t="s">
        <v>223</v>
      </c>
      <c r="C25" s="28" t="s">
        <v>224</v>
      </c>
      <c r="D25" s="29" t="s">
        <v>28</v>
      </c>
      <c r="E25" s="19">
        <v>6.5</v>
      </c>
      <c r="F25" s="20">
        <v>6</v>
      </c>
      <c r="G25" s="20">
        <f t="shared" si="0"/>
        <v>6.1499999999999995</v>
      </c>
      <c r="H25" s="17" t="str">
        <f t="shared" si="1"/>
        <v>C+</v>
      </c>
      <c r="I25" s="21"/>
    </row>
    <row r="26" spans="1:9" ht="16.5" x14ac:dyDescent="0.25">
      <c r="A26" s="26">
        <v>12</v>
      </c>
      <c r="B26" s="27" t="s">
        <v>225</v>
      </c>
      <c r="C26" s="28" t="s">
        <v>226</v>
      </c>
      <c r="D26" s="29" t="s">
        <v>227</v>
      </c>
      <c r="E26" s="19">
        <v>8</v>
      </c>
      <c r="F26" s="20">
        <v>7</v>
      </c>
      <c r="G26" s="20">
        <f t="shared" si="0"/>
        <v>7.2999999999999989</v>
      </c>
      <c r="H26" s="17" t="str">
        <f t="shared" si="1"/>
        <v>B</v>
      </c>
      <c r="I26" s="21"/>
    </row>
    <row r="27" spans="1:9" ht="16.5" x14ac:dyDescent="0.25">
      <c r="A27" s="26">
        <v>13</v>
      </c>
      <c r="B27" s="27" t="s">
        <v>228</v>
      </c>
      <c r="C27" s="28" t="s">
        <v>229</v>
      </c>
      <c r="D27" s="29" t="s">
        <v>212</v>
      </c>
      <c r="E27" s="19">
        <v>7</v>
      </c>
      <c r="F27" s="20">
        <v>6</v>
      </c>
      <c r="G27" s="20">
        <f t="shared" si="0"/>
        <v>6.2999999999999989</v>
      </c>
      <c r="H27" s="17" t="str">
        <f t="shared" si="1"/>
        <v>C+</v>
      </c>
      <c r="I27" s="21"/>
    </row>
    <row r="28" spans="1:9" ht="16.5" x14ac:dyDescent="0.25">
      <c r="A28" s="26">
        <v>14</v>
      </c>
      <c r="B28" s="27" t="s">
        <v>230</v>
      </c>
      <c r="C28" s="30" t="s">
        <v>231</v>
      </c>
      <c r="D28" s="31" t="s">
        <v>178</v>
      </c>
      <c r="E28" s="19">
        <v>7.5</v>
      </c>
      <c r="F28" s="20">
        <v>6.5</v>
      </c>
      <c r="G28" s="20">
        <f t="shared" si="0"/>
        <v>6.8</v>
      </c>
      <c r="H28" s="17" t="str">
        <f t="shared" si="1"/>
        <v>C+</v>
      </c>
      <c r="I28" s="21"/>
    </row>
    <row r="29" spans="1:9" ht="16.5" x14ac:dyDescent="0.25">
      <c r="A29" s="26">
        <v>15</v>
      </c>
      <c r="B29" s="27" t="s">
        <v>232</v>
      </c>
      <c r="C29" s="28" t="s">
        <v>233</v>
      </c>
      <c r="D29" s="29" t="s">
        <v>111</v>
      </c>
      <c r="E29" s="19">
        <v>7</v>
      </c>
      <c r="F29" s="20">
        <v>6</v>
      </c>
      <c r="G29" s="20">
        <f t="shared" si="0"/>
        <v>6.2999999999999989</v>
      </c>
      <c r="H29" s="17" t="str">
        <f t="shared" si="1"/>
        <v>C+</v>
      </c>
      <c r="I29" s="21"/>
    </row>
    <row r="30" spans="1:9" ht="16.5" x14ac:dyDescent="0.25">
      <c r="A30" s="26">
        <v>16</v>
      </c>
      <c r="B30" s="27" t="s">
        <v>234</v>
      </c>
      <c r="C30" s="28" t="s">
        <v>235</v>
      </c>
      <c r="D30" s="29" t="s">
        <v>236</v>
      </c>
      <c r="E30" s="19">
        <v>7.5</v>
      </c>
      <c r="F30" s="20">
        <v>7</v>
      </c>
      <c r="G30" s="20">
        <f t="shared" si="0"/>
        <v>7.1499999999999995</v>
      </c>
      <c r="H30" s="17" t="str">
        <f t="shared" si="1"/>
        <v>B</v>
      </c>
      <c r="I30" s="21"/>
    </row>
    <row r="31" spans="1:9" ht="16.5" x14ac:dyDescent="0.25">
      <c r="A31" s="26">
        <v>17</v>
      </c>
      <c r="B31" s="27" t="s">
        <v>237</v>
      </c>
      <c r="C31" s="28" t="s">
        <v>238</v>
      </c>
      <c r="D31" s="29" t="s">
        <v>239</v>
      </c>
      <c r="E31" s="19">
        <v>7</v>
      </c>
      <c r="F31" s="20">
        <v>7</v>
      </c>
      <c r="G31" s="20">
        <f t="shared" si="0"/>
        <v>7</v>
      </c>
      <c r="H31" s="17" t="str">
        <f t="shared" si="1"/>
        <v>B</v>
      </c>
      <c r="I31" s="21"/>
    </row>
    <row r="32" spans="1:9" ht="16.5" x14ac:dyDescent="0.25">
      <c r="A32" s="26">
        <v>18</v>
      </c>
      <c r="B32" s="27" t="s">
        <v>240</v>
      </c>
      <c r="C32" s="28" t="s">
        <v>241</v>
      </c>
      <c r="D32" s="29" t="s">
        <v>242</v>
      </c>
      <c r="E32" s="19">
        <v>7</v>
      </c>
      <c r="F32" s="20">
        <v>6.5</v>
      </c>
      <c r="G32" s="20">
        <f t="shared" si="0"/>
        <v>6.65</v>
      </c>
      <c r="H32" s="17" t="str">
        <f t="shared" si="1"/>
        <v>C+</v>
      </c>
      <c r="I32" s="21"/>
    </row>
    <row r="33" spans="1:9" ht="16.5" x14ac:dyDescent="0.25">
      <c r="A33" s="26">
        <v>19</v>
      </c>
      <c r="B33" s="27" t="s">
        <v>243</v>
      </c>
      <c r="C33" s="28" t="s">
        <v>244</v>
      </c>
      <c r="D33" s="29" t="s">
        <v>245</v>
      </c>
      <c r="E33" s="19">
        <v>7</v>
      </c>
      <c r="F33" s="20">
        <v>5.5</v>
      </c>
      <c r="G33" s="20">
        <f t="shared" si="0"/>
        <v>5.9499999999999993</v>
      </c>
      <c r="H33" s="17" t="str">
        <f t="shared" si="1"/>
        <v>C+</v>
      </c>
      <c r="I33" s="21"/>
    </row>
    <row r="34" spans="1:9" ht="16.5" x14ac:dyDescent="0.25">
      <c r="A34" s="26">
        <v>20</v>
      </c>
      <c r="B34" s="27" t="s">
        <v>246</v>
      </c>
      <c r="C34" s="28" t="s">
        <v>247</v>
      </c>
      <c r="D34" s="29" t="s">
        <v>47</v>
      </c>
      <c r="E34" s="19">
        <v>6.5</v>
      </c>
      <c r="F34" s="20">
        <v>6.5</v>
      </c>
      <c r="G34" s="20">
        <f t="shared" si="0"/>
        <v>6.5</v>
      </c>
      <c r="H34" s="17" t="str">
        <f t="shared" si="1"/>
        <v>C+</v>
      </c>
      <c r="I34" s="21"/>
    </row>
    <row r="35" spans="1:9" ht="16.5" x14ac:dyDescent="0.25">
      <c r="A35" s="26">
        <v>21</v>
      </c>
      <c r="B35" s="27" t="s">
        <v>248</v>
      </c>
      <c r="C35" s="28" t="s">
        <v>151</v>
      </c>
      <c r="D35" s="29" t="s">
        <v>249</v>
      </c>
      <c r="E35" s="19">
        <v>6</v>
      </c>
      <c r="F35" s="20">
        <v>6</v>
      </c>
      <c r="G35" s="20">
        <f t="shared" si="0"/>
        <v>5.9999999999999991</v>
      </c>
      <c r="H35" s="17" t="str">
        <f t="shared" si="1"/>
        <v>C+</v>
      </c>
      <c r="I35" s="21"/>
    </row>
    <row r="36" spans="1:9" ht="16.5" x14ac:dyDescent="0.25">
      <c r="A36" s="26">
        <v>22</v>
      </c>
      <c r="B36" s="27" t="s">
        <v>250</v>
      </c>
      <c r="C36" s="28" t="s">
        <v>251</v>
      </c>
      <c r="D36" s="29" t="s">
        <v>252</v>
      </c>
      <c r="E36" s="19">
        <v>7</v>
      </c>
      <c r="F36" s="20">
        <v>7</v>
      </c>
      <c r="G36" s="20">
        <f t="shared" si="0"/>
        <v>7</v>
      </c>
      <c r="H36" s="17" t="str">
        <f t="shared" si="1"/>
        <v>B</v>
      </c>
      <c r="I36" s="21"/>
    </row>
    <row r="37" spans="1:9" ht="16.5" x14ac:dyDescent="0.25">
      <c r="A37" s="26">
        <v>23</v>
      </c>
      <c r="B37" s="27" t="s">
        <v>253</v>
      </c>
      <c r="C37" s="28" t="s">
        <v>198</v>
      </c>
      <c r="D37" s="29" t="s">
        <v>136</v>
      </c>
      <c r="E37" s="19">
        <v>6</v>
      </c>
      <c r="F37" s="20">
        <v>6</v>
      </c>
      <c r="G37" s="20">
        <f t="shared" si="0"/>
        <v>5.9999999999999991</v>
      </c>
      <c r="H37" s="17" t="str">
        <f t="shared" si="1"/>
        <v>C+</v>
      </c>
      <c r="I37" s="21"/>
    </row>
    <row r="38" spans="1:9" ht="16.5" x14ac:dyDescent="0.25">
      <c r="A38" s="26">
        <v>24</v>
      </c>
      <c r="B38" s="27" t="s">
        <v>254</v>
      </c>
      <c r="C38" s="28" t="s">
        <v>255</v>
      </c>
      <c r="D38" s="29" t="s">
        <v>256</v>
      </c>
      <c r="E38" s="19">
        <v>6</v>
      </c>
      <c r="F38" s="20">
        <v>6.5</v>
      </c>
      <c r="G38" s="20">
        <f t="shared" si="0"/>
        <v>6.35</v>
      </c>
      <c r="H38" s="17" t="str">
        <f t="shared" si="1"/>
        <v>C+</v>
      </c>
      <c r="I38" s="21"/>
    </row>
    <row r="39" spans="1:9" ht="16.5" x14ac:dyDescent="0.25">
      <c r="A39" s="26">
        <v>25</v>
      </c>
      <c r="B39" s="27" t="s">
        <v>257</v>
      </c>
      <c r="C39" s="28" t="s">
        <v>196</v>
      </c>
      <c r="D39" s="29" t="s">
        <v>258</v>
      </c>
      <c r="E39" s="19">
        <v>6</v>
      </c>
      <c r="F39" s="20">
        <v>6</v>
      </c>
      <c r="G39" s="20">
        <f t="shared" si="0"/>
        <v>5.9999999999999991</v>
      </c>
      <c r="H39" s="17" t="str">
        <f t="shared" si="1"/>
        <v>C+</v>
      </c>
      <c r="I39" s="21"/>
    </row>
    <row r="40" spans="1:9" ht="16.5" x14ac:dyDescent="0.25">
      <c r="A40" s="26">
        <v>26</v>
      </c>
      <c r="B40" s="27" t="s">
        <v>259</v>
      </c>
      <c r="C40" s="28" t="s">
        <v>260</v>
      </c>
      <c r="D40" s="29" t="s">
        <v>261</v>
      </c>
      <c r="E40" s="19">
        <v>6</v>
      </c>
      <c r="F40" s="20">
        <v>4.5</v>
      </c>
      <c r="G40" s="20">
        <f t="shared" si="0"/>
        <v>4.9499999999999993</v>
      </c>
      <c r="H40" s="17" t="str">
        <f t="shared" si="1"/>
        <v>D+</v>
      </c>
      <c r="I40" s="21"/>
    </row>
    <row r="41" spans="1:9" ht="16.5" x14ac:dyDescent="0.25">
      <c r="A41" s="26">
        <v>27</v>
      </c>
      <c r="B41" s="27" t="s">
        <v>262</v>
      </c>
      <c r="C41" s="28" t="s">
        <v>263</v>
      </c>
      <c r="D41" s="29" t="s">
        <v>111</v>
      </c>
      <c r="E41" s="19">
        <v>6.5</v>
      </c>
      <c r="F41" s="20">
        <v>5.5</v>
      </c>
      <c r="G41" s="20">
        <f t="shared" si="0"/>
        <v>5.8</v>
      </c>
      <c r="H41" s="17" t="str">
        <f t="shared" si="1"/>
        <v>C</v>
      </c>
      <c r="I41" s="21"/>
    </row>
    <row r="42" spans="1:9" ht="16.5" x14ac:dyDescent="0.25">
      <c r="A42" s="26">
        <v>28</v>
      </c>
      <c r="B42" s="27" t="s">
        <v>264</v>
      </c>
      <c r="C42" s="28" t="s">
        <v>265</v>
      </c>
      <c r="D42" s="29" t="s">
        <v>266</v>
      </c>
      <c r="E42" s="19">
        <v>7.5</v>
      </c>
      <c r="F42" s="20">
        <v>7</v>
      </c>
      <c r="G42" s="20">
        <f t="shared" si="0"/>
        <v>7.1499999999999995</v>
      </c>
      <c r="H42" s="17" t="str">
        <f t="shared" si="1"/>
        <v>B</v>
      </c>
      <c r="I42" s="21"/>
    </row>
    <row r="43" spans="1:9" ht="16.5" x14ac:dyDescent="0.25">
      <c r="A43" s="26">
        <v>29</v>
      </c>
      <c r="B43" s="18">
        <v>750120027</v>
      </c>
      <c r="C43" s="18" t="s">
        <v>330</v>
      </c>
      <c r="D43" s="18" t="s">
        <v>21</v>
      </c>
      <c r="E43" s="19">
        <v>8.5</v>
      </c>
      <c r="F43" s="20">
        <v>7.5</v>
      </c>
      <c r="G43" s="20">
        <f t="shared" si="0"/>
        <v>7.8</v>
      </c>
      <c r="H43" s="17" t="str">
        <f t="shared" si="1"/>
        <v>B</v>
      </c>
      <c r="I43" s="21" t="s">
        <v>325</v>
      </c>
    </row>
    <row r="44" spans="1:9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9" t="str">
        <f>"Cộng danh sách gồm "</f>
        <v xml:space="preserve">Cộng danh sách gồm </v>
      </c>
      <c r="B45" s="9"/>
      <c r="C45" s="9"/>
      <c r="D45" s="10">
        <f>COUNTA(H15:H43)</f>
        <v>29</v>
      </c>
      <c r="E45" s="11">
        <v>1</v>
      </c>
      <c r="F45" s="12"/>
      <c r="G45" s="1"/>
      <c r="H45" s="1"/>
      <c r="I45" s="1"/>
    </row>
    <row r="46" spans="1:9" ht="15.75" x14ac:dyDescent="0.25">
      <c r="A46" s="49" t="s">
        <v>14</v>
      </c>
      <c r="B46" s="49"/>
      <c r="C46" s="49"/>
      <c r="D46" s="13">
        <f>COUNTIF(G15:G43,"&gt;=5")</f>
        <v>28</v>
      </c>
      <c r="E46" s="14">
        <f>D46/D45</f>
        <v>0.96551724137931039</v>
      </c>
      <c r="F46" s="15"/>
      <c r="G46" s="1"/>
      <c r="H46" s="1"/>
      <c r="I46" s="1"/>
    </row>
    <row r="47" spans="1:9" ht="15.75" x14ac:dyDescent="0.25">
      <c r="A47" s="49" t="s">
        <v>15</v>
      </c>
      <c r="B47" s="49"/>
      <c r="C47" s="49"/>
      <c r="D47" s="13">
        <f>COUNTIF(G15:G43,"&lt;5")</f>
        <v>1</v>
      </c>
      <c r="E47" s="14">
        <f>D47/D45</f>
        <v>3.4482758620689655E-2</v>
      </c>
      <c r="F47" s="15"/>
      <c r="G47" s="1"/>
      <c r="H47" s="1"/>
      <c r="I47" s="1"/>
    </row>
    <row r="48" spans="1:9" ht="15.75" x14ac:dyDescent="0.25">
      <c r="A48" s="16"/>
      <c r="B48" s="16"/>
      <c r="C48" s="4"/>
      <c r="D48" s="16"/>
      <c r="E48" s="3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50" t="str">
        <f ca="1">"TP. Hồ Chí Minh, ngày "&amp;  DAY(NOW())&amp;" tháng " &amp;MONTH(NOW())&amp;" năm "&amp;YEAR(NOW())</f>
        <v>TP. Hồ Chí Minh, ngày 1 tháng 2 năm 2021</v>
      </c>
      <c r="F49" s="50"/>
      <c r="G49" s="50"/>
      <c r="H49" s="50"/>
      <c r="I49" s="50"/>
    </row>
    <row r="50" spans="1:9" ht="15.75" x14ac:dyDescent="0.25">
      <c r="A50" s="35" t="s">
        <v>16</v>
      </c>
      <c r="B50" s="35"/>
      <c r="C50" s="35"/>
      <c r="D50" s="1"/>
      <c r="E50" s="35" t="s">
        <v>17</v>
      </c>
      <c r="F50" s="35"/>
      <c r="G50" s="35"/>
      <c r="H50" s="35"/>
      <c r="I50" s="35"/>
    </row>
    <row r="56" spans="1:9" ht="16.5" x14ac:dyDescent="0.25">
      <c r="A56" s="34" t="s">
        <v>337</v>
      </c>
      <c r="B56" s="34"/>
      <c r="C56" s="34"/>
      <c r="E56" s="34" t="s">
        <v>338</v>
      </c>
      <c r="F56" s="34"/>
      <c r="G56" s="34"/>
      <c r="H56" s="34"/>
      <c r="I56" s="34"/>
    </row>
  </sheetData>
  <protectedRanges>
    <protectedRange sqref="I15:I43" name="Range4"/>
    <protectedRange sqref="B15:F43" name="Range3"/>
    <protectedRange sqref="A4" name="Range1"/>
    <protectedRange sqref="E13:F13" name="Range6"/>
    <protectedRange sqref="C8:C10 G8:G9" name="Range2_1"/>
  </protectedRanges>
  <mergeCells count="21">
    <mergeCell ref="A6:I6"/>
    <mergeCell ref="E9:F9"/>
    <mergeCell ref="A4:D4"/>
    <mergeCell ref="A1:D1"/>
    <mergeCell ref="E1:I1"/>
    <mergeCell ref="A2:D2"/>
    <mergeCell ref="E2:I2"/>
    <mergeCell ref="A3:D3"/>
    <mergeCell ref="A56:C56"/>
    <mergeCell ref="E56:I56"/>
    <mergeCell ref="A50:C50"/>
    <mergeCell ref="E50:I50"/>
    <mergeCell ref="A12:A13"/>
    <mergeCell ref="B12:B13"/>
    <mergeCell ref="C12:D13"/>
    <mergeCell ref="G12:H12"/>
    <mergeCell ref="I12:I13"/>
    <mergeCell ref="C14:D14"/>
    <mergeCell ref="A46:C46"/>
    <mergeCell ref="A47:C47"/>
    <mergeCell ref="E49:I49"/>
  </mergeCells>
  <conditionalFormatting sqref="H15:H43">
    <cfRule type="cellIs" dxfId="5" priority="2" stopIfTrue="1" operator="equal">
      <formula>"F"</formula>
    </cfRule>
  </conditionalFormatting>
  <conditionalFormatting sqref="G15:G43">
    <cfRule type="expression" dxfId="4" priority="1" stopIfTrue="1">
      <formula>MAX(#REF!)&lt;4</formula>
    </cfRule>
  </conditionalFormatting>
  <pageMargins left="0.13541666666666666" right="0.2187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Layout" topLeftCell="A28" zoomScaleNormal="100" workbookViewId="0">
      <selection activeCell="F29" sqref="F29"/>
    </sheetView>
  </sheetViews>
  <sheetFormatPr defaultRowHeight="15" x14ac:dyDescent="0.25"/>
  <cols>
    <col min="1" max="1" width="4.42578125" customWidth="1"/>
    <col min="2" max="2" width="15" customWidth="1"/>
    <col min="3" max="3" width="17.85546875" customWidth="1"/>
    <col min="5" max="5" width="8.28515625" customWidth="1"/>
    <col min="9" max="9" width="12.8554687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23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1" t="s">
        <v>24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16" t="s">
        <v>331</v>
      </c>
      <c r="B8" s="16"/>
      <c r="C8" s="16"/>
      <c r="D8" s="16"/>
      <c r="E8" s="16" t="s">
        <v>334</v>
      </c>
      <c r="F8" s="16"/>
      <c r="G8" s="3"/>
      <c r="H8" s="3"/>
      <c r="I8" s="3"/>
    </row>
    <row r="9" spans="1:9" ht="15.75" x14ac:dyDescent="0.25">
      <c r="A9" s="16" t="s">
        <v>340</v>
      </c>
      <c r="B9" s="16"/>
      <c r="C9" s="16"/>
      <c r="D9" s="16"/>
      <c r="E9" s="52" t="s">
        <v>335</v>
      </c>
      <c r="F9" s="52"/>
      <c r="G9" s="3"/>
      <c r="H9" s="3"/>
      <c r="I9" s="3"/>
    </row>
    <row r="10" spans="1:9" ht="15.75" x14ac:dyDescent="0.25">
      <c r="A10" s="16" t="s">
        <v>333</v>
      </c>
      <c r="B10" s="16"/>
      <c r="C10" s="16"/>
      <c r="D10" s="16"/>
      <c r="E10" s="16" t="s">
        <v>336</v>
      </c>
      <c r="F10" s="4"/>
      <c r="G10" s="1"/>
      <c r="H10" s="1"/>
      <c r="I10" s="1"/>
    </row>
    <row r="11" spans="1:9" ht="47.25" x14ac:dyDescent="0.25">
      <c r="A11" s="36" t="s">
        <v>5</v>
      </c>
      <c r="B11" s="38" t="s">
        <v>6</v>
      </c>
      <c r="C11" s="40" t="s">
        <v>7</v>
      </c>
      <c r="D11" s="41"/>
      <c r="E11" s="5" t="s">
        <v>8</v>
      </c>
      <c r="F11" s="5" t="s">
        <v>9</v>
      </c>
      <c r="G11" s="44" t="s">
        <v>10</v>
      </c>
      <c r="H11" s="45"/>
      <c r="I11" s="46" t="s">
        <v>11</v>
      </c>
    </row>
    <row r="12" spans="1:9" ht="15.75" x14ac:dyDescent="0.25">
      <c r="A12" s="37"/>
      <c r="B12" s="39"/>
      <c r="C12" s="42"/>
      <c r="D12" s="43"/>
      <c r="E12" s="6">
        <v>0.3</v>
      </c>
      <c r="F12" s="6">
        <v>0.7</v>
      </c>
      <c r="G12" s="7" t="s">
        <v>12</v>
      </c>
      <c r="H12" s="7" t="s">
        <v>13</v>
      </c>
      <c r="I12" s="47"/>
    </row>
    <row r="13" spans="1:9" ht="15.75" x14ac:dyDescent="0.25">
      <c r="A13" s="25">
        <v>1</v>
      </c>
      <c r="B13" s="25">
        <v>2</v>
      </c>
      <c r="C13" s="48">
        <v>3</v>
      </c>
      <c r="D13" s="48"/>
      <c r="E13" s="25">
        <v>4</v>
      </c>
      <c r="F13" s="25">
        <v>5</v>
      </c>
      <c r="G13" s="25">
        <v>6</v>
      </c>
      <c r="H13" s="25">
        <v>7</v>
      </c>
      <c r="I13" s="7">
        <v>8</v>
      </c>
    </row>
    <row r="14" spans="1:9" ht="16.5" x14ac:dyDescent="0.25">
      <c r="A14" s="26">
        <v>1</v>
      </c>
      <c r="B14" s="27" t="s">
        <v>267</v>
      </c>
      <c r="C14" s="30" t="s">
        <v>163</v>
      </c>
      <c r="D14" s="31" t="s">
        <v>268</v>
      </c>
      <c r="E14" s="19">
        <v>7</v>
      </c>
      <c r="F14" s="20">
        <v>6.5</v>
      </c>
      <c r="G14" s="20">
        <f t="shared" ref="G14:G32" si="0">E14*$E$12+F14*$F$12</f>
        <v>6.65</v>
      </c>
      <c r="H14" s="17" t="str">
        <f>IF(G14&lt;4,"F",IF(G14&lt;=4.9,"D",IF(G14&lt;=5.4,"D+",IF(G14&lt;=5.9,"C",IF(G14&lt;=6.9,"C+",IF(G14&lt;=7.9,"B",IF(G14&lt;=8.4,"B+","A")))))))</f>
        <v>C+</v>
      </c>
      <c r="I14" s="21"/>
    </row>
    <row r="15" spans="1:9" ht="16.5" x14ac:dyDescent="0.25">
      <c r="A15" s="26">
        <v>2</v>
      </c>
      <c r="B15" s="27" t="s">
        <v>269</v>
      </c>
      <c r="C15" s="30" t="s">
        <v>270</v>
      </c>
      <c r="D15" s="31" t="s">
        <v>271</v>
      </c>
      <c r="E15" s="19">
        <v>6.5</v>
      </c>
      <c r="F15" s="20">
        <v>6</v>
      </c>
      <c r="G15" s="20">
        <f t="shared" si="0"/>
        <v>6.1499999999999995</v>
      </c>
      <c r="H15" s="17" t="str">
        <f t="shared" ref="H15:H32" si="1"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26">
        <v>3</v>
      </c>
      <c r="B16" s="27" t="s">
        <v>272</v>
      </c>
      <c r="C16" s="30" t="s">
        <v>273</v>
      </c>
      <c r="D16" s="31" t="s">
        <v>274</v>
      </c>
      <c r="E16" s="19">
        <v>7.5</v>
      </c>
      <c r="F16" s="20">
        <v>5.5</v>
      </c>
      <c r="G16" s="20">
        <f t="shared" si="0"/>
        <v>6.1</v>
      </c>
      <c r="H16" s="17" t="str">
        <f t="shared" si="1"/>
        <v>C+</v>
      </c>
      <c r="I16" s="21"/>
    </row>
    <row r="17" spans="1:9" ht="16.5" x14ac:dyDescent="0.25">
      <c r="A17" s="26">
        <v>4</v>
      </c>
      <c r="B17" s="27" t="s">
        <v>275</v>
      </c>
      <c r="C17" s="30" t="s">
        <v>276</v>
      </c>
      <c r="D17" s="31" t="s">
        <v>277</v>
      </c>
      <c r="E17" s="19">
        <v>6</v>
      </c>
      <c r="F17" s="20">
        <v>6</v>
      </c>
      <c r="G17" s="20">
        <f t="shared" si="0"/>
        <v>5.9999999999999991</v>
      </c>
      <c r="H17" s="17" t="str">
        <f t="shared" si="1"/>
        <v>C+</v>
      </c>
      <c r="I17" s="21"/>
    </row>
    <row r="18" spans="1:9" ht="16.5" x14ac:dyDescent="0.25">
      <c r="A18" s="26">
        <v>5</v>
      </c>
      <c r="B18" s="27" t="s">
        <v>278</v>
      </c>
      <c r="C18" s="30" t="s">
        <v>279</v>
      </c>
      <c r="D18" s="31" t="s">
        <v>280</v>
      </c>
      <c r="E18" s="19">
        <v>8</v>
      </c>
      <c r="F18" s="20">
        <v>6</v>
      </c>
      <c r="G18" s="20">
        <f t="shared" si="0"/>
        <v>6.6</v>
      </c>
      <c r="H18" s="17" t="str">
        <f t="shared" si="1"/>
        <v>C+</v>
      </c>
      <c r="I18" s="21"/>
    </row>
    <row r="19" spans="1:9" ht="16.5" x14ac:dyDescent="0.25">
      <c r="A19" s="26">
        <v>6</v>
      </c>
      <c r="B19" s="27" t="s">
        <v>281</v>
      </c>
      <c r="C19" s="30" t="s">
        <v>201</v>
      </c>
      <c r="D19" s="31" t="s">
        <v>236</v>
      </c>
      <c r="E19" s="19">
        <v>6.5</v>
      </c>
      <c r="F19" s="20">
        <v>6</v>
      </c>
      <c r="G19" s="20">
        <f t="shared" si="0"/>
        <v>6.1499999999999995</v>
      </c>
      <c r="H19" s="17" t="str">
        <f t="shared" si="1"/>
        <v>C+</v>
      </c>
      <c r="I19" s="21"/>
    </row>
    <row r="20" spans="1:9" ht="16.5" x14ac:dyDescent="0.25">
      <c r="A20" s="26">
        <v>7</v>
      </c>
      <c r="B20" s="27" t="s">
        <v>282</v>
      </c>
      <c r="C20" s="30" t="s">
        <v>283</v>
      </c>
      <c r="D20" s="31" t="s">
        <v>284</v>
      </c>
      <c r="E20" s="19">
        <v>7</v>
      </c>
      <c r="F20" s="20">
        <v>6.5</v>
      </c>
      <c r="G20" s="20">
        <f t="shared" si="0"/>
        <v>6.65</v>
      </c>
      <c r="H20" s="17" t="str">
        <f t="shared" si="1"/>
        <v>C+</v>
      </c>
      <c r="I20" s="21"/>
    </row>
    <row r="21" spans="1:9" ht="16.5" x14ac:dyDescent="0.25">
      <c r="A21" s="26">
        <v>8</v>
      </c>
      <c r="B21" s="27" t="s">
        <v>285</v>
      </c>
      <c r="C21" s="30" t="s">
        <v>286</v>
      </c>
      <c r="D21" s="31" t="s">
        <v>123</v>
      </c>
      <c r="E21" s="19">
        <v>0</v>
      </c>
      <c r="F21" s="20"/>
      <c r="G21" s="20">
        <f t="shared" si="0"/>
        <v>0</v>
      </c>
      <c r="H21" s="17" t="str">
        <f t="shared" si="1"/>
        <v>F</v>
      </c>
      <c r="I21" s="21"/>
    </row>
    <row r="22" spans="1:9" ht="16.5" x14ac:dyDescent="0.25">
      <c r="A22" s="26">
        <v>9</v>
      </c>
      <c r="B22" s="27" t="s">
        <v>287</v>
      </c>
      <c r="C22" s="28" t="s">
        <v>288</v>
      </c>
      <c r="D22" s="29" t="s">
        <v>19</v>
      </c>
      <c r="E22" s="19">
        <v>8.5</v>
      </c>
      <c r="F22" s="20">
        <v>7</v>
      </c>
      <c r="G22" s="20">
        <f t="shared" si="0"/>
        <v>7.4499999999999993</v>
      </c>
      <c r="H22" s="17" t="str">
        <f t="shared" si="1"/>
        <v>B</v>
      </c>
      <c r="I22" s="21"/>
    </row>
    <row r="23" spans="1:9" ht="16.5" x14ac:dyDescent="0.25">
      <c r="A23" s="26">
        <v>10</v>
      </c>
      <c r="B23" s="27" t="s">
        <v>289</v>
      </c>
      <c r="C23" s="28" t="s">
        <v>290</v>
      </c>
      <c r="D23" s="29" t="s">
        <v>291</v>
      </c>
      <c r="E23" s="19">
        <v>9</v>
      </c>
      <c r="F23" s="20">
        <v>5.5</v>
      </c>
      <c r="G23" s="20">
        <f t="shared" si="0"/>
        <v>6.5499999999999989</v>
      </c>
      <c r="H23" s="17" t="str">
        <f t="shared" si="1"/>
        <v>C+</v>
      </c>
      <c r="I23" s="21"/>
    </row>
    <row r="24" spans="1:9" ht="16.5" x14ac:dyDescent="0.25">
      <c r="A24" s="26">
        <v>11</v>
      </c>
      <c r="B24" s="27" t="s">
        <v>292</v>
      </c>
      <c r="C24" s="28" t="s">
        <v>293</v>
      </c>
      <c r="D24" s="29" t="s">
        <v>80</v>
      </c>
      <c r="E24" s="19">
        <v>9</v>
      </c>
      <c r="F24" s="20">
        <v>7.5</v>
      </c>
      <c r="G24" s="20">
        <f t="shared" si="0"/>
        <v>7.9499999999999993</v>
      </c>
      <c r="H24" s="17" t="str">
        <f t="shared" si="1"/>
        <v>B+</v>
      </c>
      <c r="I24" s="21"/>
    </row>
    <row r="25" spans="1:9" ht="16.5" x14ac:dyDescent="0.25">
      <c r="A25" s="26">
        <v>12</v>
      </c>
      <c r="B25" s="27" t="s">
        <v>294</v>
      </c>
      <c r="C25" s="28" t="s">
        <v>295</v>
      </c>
      <c r="D25" s="29" t="s">
        <v>296</v>
      </c>
      <c r="E25" s="19">
        <v>0</v>
      </c>
      <c r="F25" s="20"/>
      <c r="G25" s="20">
        <f t="shared" si="0"/>
        <v>0</v>
      </c>
      <c r="H25" s="17" t="str">
        <f t="shared" si="1"/>
        <v>F</v>
      </c>
      <c r="I25" s="21"/>
    </row>
    <row r="26" spans="1:9" ht="16.5" x14ac:dyDescent="0.25">
      <c r="A26" s="26">
        <v>13</v>
      </c>
      <c r="B26" s="27" t="s">
        <v>297</v>
      </c>
      <c r="C26" s="28" t="s">
        <v>298</v>
      </c>
      <c r="D26" s="29" t="s">
        <v>299</v>
      </c>
      <c r="E26" s="19">
        <v>8</v>
      </c>
      <c r="F26" s="20">
        <v>6.5</v>
      </c>
      <c r="G26" s="20">
        <f t="shared" si="0"/>
        <v>6.9499999999999993</v>
      </c>
      <c r="H26" s="17" t="str">
        <f t="shared" si="1"/>
        <v>B</v>
      </c>
      <c r="I26" s="21"/>
    </row>
    <row r="27" spans="1:9" ht="16.5" x14ac:dyDescent="0.25">
      <c r="A27" s="26">
        <v>14</v>
      </c>
      <c r="B27" s="27" t="s">
        <v>300</v>
      </c>
      <c r="C27" s="28" t="s">
        <v>301</v>
      </c>
      <c r="D27" s="29" t="s">
        <v>302</v>
      </c>
      <c r="E27" s="19">
        <v>8.5</v>
      </c>
      <c r="F27" s="20">
        <v>6.5</v>
      </c>
      <c r="G27" s="20">
        <f t="shared" si="0"/>
        <v>7.1</v>
      </c>
      <c r="H27" s="17" t="str">
        <f t="shared" si="1"/>
        <v>B</v>
      </c>
      <c r="I27" s="21"/>
    </row>
    <row r="28" spans="1:9" ht="16.5" x14ac:dyDescent="0.25">
      <c r="A28" s="26">
        <v>15</v>
      </c>
      <c r="B28" s="27" t="s">
        <v>303</v>
      </c>
      <c r="C28" s="28" t="s">
        <v>304</v>
      </c>
      <c r="D28" s="29" t="s">
        <v>181</v>
      </c>
      <c r="E28" s="19">
        <v>7</v>
      </c>
      <c r="F28" s="20">
        <v>6</v>
      </c>
      <c r="G28" s="20">
        <f t="shared" si="0"/>
        <v>6.2999999999999989</v>
      </c>
      <c r="H28" s="17" t="str">
        <f t="shared" si="1"/>
        <v>C+</v>
      </c>
      <c r="I28" s="21"/>
    </row>
    <row r="29" spans="1:9" ht="16.5" x14ac:dyDescent="0.25">
      <c r="A29" s="26">
        <v>16</v>
      </c>
      <c r="B29" s="27" t="s">
        <v>305</v>
      </c>
      <c r="C29" s="28" t="s">
        <v>306</v>
      </c>
      <c r="D29" s="29" t="s">
        <v>142</v>
      </c>
      <c r="E29" s="19">
        <v>9</v>
      </c>
      <c r="F29" s="20"/>
      <c r="G29" s="20">
        <f t="shared" si="0"/>
        <v>2.6999999999999997</v>
      </c>
      <c r="H29" s="17" t="str">
        <f t="shared" si="1"/>
        <v>F</v>
      </c>
      <c r="I29" s="21"/>
    </row>
    <row r="30" spans="1:9" ht="16.5" x14ac:dyDescent="0.25">
      <c r="A30" s="26">
        <v>17</v>
      </c>
      <c r="B30" s="27" t="s">
        <v>307</v>
      </c>
      <c r="C30" s="28" t="s">
        <v>308</v>
      </c>
      <c r="D30" s="29" t="s">
        <v>145</v>
      </c>
      <c r="E30" s="19">
        <v>7.5</v>
      </c>
      <c r="F30" s="20">
        <v>7</v>
      </c>
      <c r="G30" s="20">
        <f t="shared" si="0"/>
        <v>7.1499999999999995</v>
      </c>
      <c r="H30" s="17" t="str">
        <f t="shared" si="1"/>
        <v>B</v>
      </c>
      <c r="I30" s="21"/>
    </row>
    <row r="31" spans="1:9" ht="16.5" x14ac:dyDescent="0.25">
      <c r="A31" s="26">
        <v>18</v>
      </c>
      <c r="B31" s="27" t="s">
        <v>309</v>
      </c>
      <c r="C31" s="28" t="s">
        <v>310</v>
      </c>
      <c r="D31" s="29" t="s">
        <v>311</v>
      </c>
      <c r="E31" s="19">
        <v>8</v>
      </c>
      <c r="F31" s="20">
        <v>6</v>
      </c>
      <c r="G31" s="20">
        <f t="shared" si="0"/>
        <v>6.6</v>
      </c>
      <c r="H31" s="17" t="str">
        <f t="shared" si="1"/>
        <v>C+</v>
      </c>
      <c r="I31" s="21"/>
    </row>
    <row r="32" spans="1:9" ht="16.5" x14ac:dyDescent="0.25">
      <c r="A32" s="26">
        <v>19</v>
      </c>
      <c r="B32" s="27" t="s">
        <v>312</v>
      </c>
      <c r="C32" s="28" t="s">
        <v>313</v>
      </c>
      <c r="D32" s="29" t="s">
        <v>183</v>
      </c>
      <c r="E32" s="19">
        <v>6.5</v>
      </c>
      <c r="F32" s="20">
        <v>6</v>
      </c>
      <c r="G32" s="20">
        <f t="shared" si="0"/>
        <v>6.1499999999999995</v>
      </c>
      <c r="H32" s="17" t="str">
        <f t="shared" si="1"/>
        <v>C+</v>
      </c>
      <c r="I32" s="21"/>
    </row>
    <row r="33" spans="1:9" ht="15.75" x14ac:dyDescent="0.25">
      <c r="A33" s="9" t="str">
        <f>"Cộng danh sách gồm "</f>
        <v xml:space="preserve">Cộng danh sách gồm </v>
      </c>
      <c r="B33" s="9"/>
      <c r="C33" s="9"/>
      <c r="D33" s="10">
        <f>COUNTA(H14:H32)</f>
        <v>19</v>
      </c>
      <c r="E33" s="11">
        <v>1</v>
      </c>
      <c r="F33" s="12"/>
      <c r="G33" s="1"/>
      <c r="H33" s="1"/>
      <c r="I33" s="1"/>
    </row>
    <row r="34" spans="1:9" ht="15.75" x14ac:dyDescent="0.25">
      <c r="A34" s="49" t="s">
        <v>14</v>
      </c>
      <c r="B34" s="49"/>
      <c r="C34" s="49"/>
      <c r="D34" s="13">
        <f>COUNTIF(G14:G32,"&gt;=5")</f>
        <v>16</v>
      </c>
      <c r="E34" s="14">
        <f>D34/D33</f>
        <v>0.84210526315789469</v>
      </c>
      <c r="F34" s="15"/>
      <c r="G34" s="1"/>
      <c r="H34" s="1"/>
      <c r="I34" s="1"/>
    </row>
    <row r="35" spans="1:9" ht="15.75" x14ac:dyDescent="0.25">
      <c r="A35" s="49" t="s">
        <v>15</v>
      </c>
      <c r="B35" s="49"/>
      <c r="C35" s="49"/>
      <c r="D35" s="13">
        <f>COUNTIF(G14:G32,"&lt;5")</f>
        <v>3</v>
      </c>
      <c r="E35" s="14">
        <f>D35/D33</f>
        <v>0.15789473684210525</v>
      </c>
      <c r="F35" s="15"/>
      <c r="G35" s="1"/>
      <c r="H35" s="1"/>
      <c r="I35" s="1"/>
    </row>
    <row r="36" spans="1:9" ht="15.75" x14ac:dyDescent="0.25">
      <c r="A36" s="1"/>
      <c r="B36" s="1"/>
      <c r="C36" s="1"/>
      <c r="D36" s="1"/>
      <c r="E36" s="50" t="str">
        <f ca="1">"TP. Hồ Chí Minh, ngày "&amp;  DAY(NOW())&amp;" tháng " &amp;MONTH(NOW())&amp;" năm "&amp;YEAR(NOW())</f>
        <v>TP. Hồ Chí Minh, ngày 1 tháng 2 năm 2021</v>
      </c>
      <c r="F36" s="50"/>
      <c r="G36" s="50"/>
      <c r="H36" s="50"/>
      <c r="I36" s="50"/>
    </row>
    <row r="37" spans="1:9" ht="15.75" x14ac:dyDescent="0.25">
      <c r="A37" s="35" t="s">
        <v>16</v>
      </c>
      <c r="B37" s="35"/>
      <c r="C37" s="35"/>
      <c r="D37" s="1"/>
      <c r="E37" s="35" t="s">
        <v>17</v>
      </c>
      <c r="F37" s="35"/>
      <c r="G37" s="35"/>
      <c r="H37" s="35"/>
      <c r="I37" s="35"/>
    </row>
    <row r="41" spans="1:9" ht="16.5" x14ac:dyDescent="0.25">
      <c r="A41" s="34" t="s">
        <v>337</v>
      </c>
      <c r="B41" s="34"/>
      <c r="C41" s="34"/>
      <c r="E41" s="34" t="s">
        <v>338</v>
      </c>
      <c r="F41" s="34"/>
      <c r="G41" s="34"/>
      <c r="H41" s="34"/>
      <c r="I41" s="34"/>
    </row>
  </sheetData>
  <protectedRanges>
    <protectedRange sqref="I14:I32" name="Range4"/>
    <protectedRange sqref="B14:F32" name="Range3"/>
    <protectedRange sqref="A4" name="Range1"/>
    <protectedRange sqref="E12:F12" name="Range6"/>
    <protectedRange sqref="C8:C10 G8:G9" name="Range2_1"/>
  </protectedRanges>
  <mergeCells count="21">
    <mergeCell ref="A6:I6"/>
    <mergeCell ref="E9:F9"/>
    <mergeCell ref="A4:D4"/>
    <mergeCell ref="A1:D1"/>
    <mergeCell ref="E1:I1"/>
    <mergeCell ref="A2:D2"/>
    <mergeCell ref="E2:I2"/>
    <mergeCell ref="A3:D3"/>
    <mergeCell ref="A41:C41"/>
    <mergeCell ref="E41:I41"/>
    <mergeCell ref="A37:C37"/>
    <mergeCell ref="E37:I37"/>
    <mergeCell ref="A11:A12"/>
    <mergeCell ref="B11:B12"/>
    <mergeCell ref="C11:D12"/>
    <mergeCell ref="G11:H11"/>
    <mergeCell ref="I11:I12"/>
    <mergeCell ref="C13:D13"/>
    <mergeCell ref="A34:C34"/>
    <mergeCell ref="A35:C35"/>
    <mergeCell ref="E36:I36"/>
  </mergeCells>
  <conditionalFormatting sqref="H14:H32">
    <cfRule type="cellIs" dxfId="3" priority="2" stopIfTrue="1" operator="equal">
      <formula>"F"</formula>
    </cfRule>
  </conditionalFormatting>
  <conditionalFormatting sqref="G14:G32">
    <cfRule type="expression" dxfId="2" priority="1" stopIfTrue="1">
      <formula>MAX(#REF!)&lt;4</formula>
    </cfRule>
  </conditionalFormatting>
  <pageMargins left="0.125" right="0.187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G10" sqref="G10"/>
    </sheetView>
  </sheetViews>
  <sheetFormatPr defaultRowHeight="15" x14ac:dyDescent="0.25"/>
  <cols>
    <col min="1" max="1" width="5" customWidth="1"/>
    <col min="2" max="2" width="15.7109375" customWidth="1"/>
    <col min="3" max="3" width="14.85546875" customWidth="1"/>
    <col min="9" max="9" width="13.8554687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23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51" t="s">
        <v>24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16" t="s">
        <v>331</v>
      </c>
      <c r="B8" s="16"/>
      <c r="C8" s="16"/>
      <c r="D8" s="16"/>
      <c r="E8" s="16" t="s">
        <v>334</v>
      </c>
      <c r="F8" s="16"/>
      <c r="G8" s="3"/>
      <c r="H8" s="3"/>
      <c r="I8" s="3"/>
    </row>
    <row r="9" spans="1:9" ht="15.75" x14ac:dyDescent="0.25">
      <c r="A9" s="16" t="s">
        <v>358</v>
      </c>
      <c r="B9" s="16"/>
      <c r="C9" s="16"/>
      <c r="D9" s="16"/>
      <c r="E9" s="52" t="s">
        <v>335</v>
      </c>
      <c r="F9" s="52"/>
      <c r="G9" s="3"/>
      <c r="H9" s="3"/>
      <c r="I9" s="3"/>
    </row>
    <row r="10" spans="1:9" ht="15.75" x14ac:dyDescent="0.25">
      <c r="A10" s="16" t="s">
        <v>333</v>
      </c>
      <c r="B10" s="16"/>
      <c r="C10" s="16"/>
      <c r="D10" s="16"/>
      <c r="E10" s="16" t="s">
        <v>336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5</v>
      </c>
      <c r="B12" s="38" t="s">
        <v>6</v>
      </c>
      <c r="C12" s="40" t="s">
        <v>7</v>
      </c>
      <c r="D12" s="41"/>
      <c r="E12" s="5" t="s">
        <v>8</v>
      </c>
      <c r="F12" s="5" t="s">
        <v>9</v>
      </c>
      <c r="G12" s="44" t="s">
        <v>10</v>
      </c>
      <c r="H12" s="45"/>
      <c r="I12" s="46" t="s">
        <v>11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12</v>
      </c>
      <c r="H13" s="7" t="s">
        <v>13</v>
      </c>
      <c r="I13" s="47"/>
    </row>
    <row r="14" spans="1:9" ht="15.75" x14ac:dyDescent="0.25">
      <c r="A14" s="33">
        <v>1</v>
      </c>
      <c r="B14" s="33">
        <v>2</v>
      </c>
      <c r="C14" s="48">
        <v>3</v>
      </c>
      <c r="D14" s="48"/>
      <c r="E14" s="33">
        <v>4</v>
      </c>
      <c r="F14" s="33">
        <v>5</v>
      </c>
      <c r="G14" s="33">
        <v>6</v>
      </c>
      <c r="H14" s="33">
        <v>7</v>
      </c>
      <c r="I14" s="7">
        <v>8</v>
      </c>
    </row>
    <row r="15" spans="1:9" ht="16.5" x14ac:dyDescent="0.25">
      <c r="A15" s="26">
        <v>1</v>
      </c>
      <c r="B15" s="54" t="s">
        <v>356</v>
      </c>
      <c r="C15" s="18" t="s">
        <v>343</v>
      </c>
      <c r="D15" s="18" t="s">
        <v>345</v>
      </c>
      <c r="E15" s="19">
        <v>7.5</v>
      </c>
      <c r="F15" s="20">
        <v>6</v>
      </c>
      <c r="G15" s="20">
        <f t="shared" ref="G15:G16" si="0">E15*$E$13+F15*$F$13</f>
        <v>6.4499999999999993</v>
      </c>
      <c r="H15" s="17" t="str">
        <f t="shared" ref="H15:H16" si="1"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26">
        <v>2</v>
      </c>
      <c r="B16" s="54" t="s">
        <v>357</v>
      </c>
      <c r="C16" s="18" t="s">
        <v>346</v>
      </c>
      <c r="D16" s="18" t="s">
        <v>155</v>
      </c>
      <c r="E16" s="19">
        <v>7.5</v>
      </c>
      <c r="F16" s="20">
        <v>6</v>
      </c>
      <c r="G16" s="20">
        <f t="shared" si="0"/>
        <v>6.4499999999999993</v>
      </c>
      <c r="H16" s="17" t="str">
        <f t="shared" si="1"/>
        <v>C+</v>
      </c>
      <c r="I16" s="21"/>
    </row>
    <row r="17" spans="1:9" ht="15.75" x14ac:dyDescent="0.25">
      <c r="A17" s="9" t="str">
        <f>"Cộng danh sách gồm "</f>
        <v xml:space="preserve">Cộng danh sách gồm </v>
      </c>
      <c r="B17" s="9"/>
      <c r="C17" s="9"/>
      <c r="D17" s="10">
        <f>COUNTA(H15:H16)</f>
        <v>2</v>
      </c>
      <c r="E17" s="11">
        <v>1</v>
      </c>
      <c r="F17" s="12"/>
      <c r="G17" s="1"/>
      <c r="H17" s="1"/>
      <c r="I17" s="1"/>
    </row>
    <row r="18" spans="1:9" ht="15.75" x14ac:dyDescent="0.25">
      <c r="A18" s="49" t="s">
        <v>14</v>
      </c>
      <c r="B18" s="49"/>
      <c r="C18" s="49"/>
      <c r="D18" s="13">
        <f>COUNTIF(G15:G16,"&gt;=5")</f>
        <v>2</v>
      </c>
      <c r="E18" s="14">
        <f>D18/D17</f>
        <v>1</v>
      </c>
      <c r="F18" s="15"/>
      <c r="G18" s="1"/>
      <c r="H18" s="1"/>
      <c r="I18" s="1"/>
    </row>
    <row r="19" spans="1:9" ht="15.75" x14ac:dyDescent="0.25">
      <c r="A19" s="49" t="s">
        <v>15</v>
      </c>
      <c r="B19" s="49"/>
      <c r="C19" s="49"/>
      <c r="D19" s="13">
        <f>COUNTIF(G15:G16,"&lt;5")</f>
        <v>0</v>
      </c>
      <c r="E19" s="14">
        <f>D19/D17</f>
        <v>0</v>
      </c>
      <c r="F19" s="15"/>
      <c r="G19" s="1"/>
      <c r="H19" s="1"/>
      <c r="I19" s="1"/>
    </row>
    <row r="20" spans="1:9" ht="15.75" x14ac:dyDescent="0.25">
      <c r="A20" s="16"/>
      <c r="B20" s="16"/>
      <c r="C20" s="4"/>
      <c r="D20" s="16"/>
      <c r="E20" s="3"/>
      <c r="F20" s="1"/>
      <c r="G20" s="1"/>
      <c r="H20" s="1"/>
      <c r="I20" s="1"/>
    </row>
    <row r="21" spans="1:9" ht="15.75" x14ac:dyDescent="0.25">
      <c r="A21" s="1"/>
      <c r="B21" s="1"/>
      <c r="C21" s="1"/>
      <c r="D21" s="1"/>
      <c r="E21" s="50" t="str">
        <f ca="1">"TP. Hồ Chí Minh, ngày "&amp;  DAY(NOW())&amp;" tháng " &amp;MONTH(NOW())&amp;" năm "&amp;YEAR(NOW())</f>
        <v>TP. Hồ Chí Minh, ngày 1 tháng 2 năm 2021</v>
      </c>
      <c r="F21" s="50"/>
      <c r="G21" s="50"/>
      <c r="H21" s="50"/>
      <c r="I21" s="50"/>
    </row>
    <row r="22" spans="1:9" ht="15.75" x14ac:dyDescent="0.25">
      <c r="A22" s="35" t="s">
        <v>16</v>
      </c>
      <c r="B22" s="35"/>
      <c r="C22" s="35"/>
      <c r="D22" s="1"/>
      <c r="E22" s="35" t="s">
        <v>17</v>
      </c>
      <c r="F22" s="35"/>
      <c r="G22" s="35"/>
      <c r="H22" s="35"/>
      <c r="I22" s="35"/>
    </row>
    <row r="28" spans="1:9" ht="16.5" x14ac:dyDescent="0.25">
      <c r="A28" s="34" t="s">
        <v>337</v>
      </c>
      <c r="B28" s="34"/>
      <c r="C28" s="34"/>
      <c r="E28" s="34" t="s">
        <v>338</v>
      </c>
      <c r="F28" s="34"/>
      <c r="G28" s="34"/>
      <c r="H28" s="34"/>
      <c r="I28" s="34"/>
    </row>
  </sheetData>
  <protectedRanges>
    <protectedRange sqref="I15:I16" name="Range4"/>
    <protectedRange sqref="B15:F16" name="Range3"/>
    <protectedRange sqref="A4" name="Range1"/>
    <protectedRange sqref="E13:F13" name="Range6"/>
    <protectedRange sqref="C8:C10 G8:G9" name="Range2_1"/>
  </protectedRanges>
  <mergeCells count="21">
    <mergeCell ref="A28:C28"/>
    <mergeCell ref="E28:I28"/>
    <mergeCell ref="C14:D14"/>
    <mergeCell ref="A18:C18"/>
    <mergeCell ref="A19:C19"/>
    <mergeCell ref="E21:I21"/>
    <mergeCell ref="A22:C22"/>
    <mergeCell ref="E22:I22"/>
    <mergeCell ref="A6:I6"/>
    <mergeCell ref="E9:F9"/>
    <mergeCell ref="A12:A13"/>
    <mergeCell ref="B12:B13"/>
    <mergeCell ref="C12:D13"/>
    <mergeCell ref="G12:H12"/>
    <mergeCell ref="I12:I13"/>
    <mergeCell ref="A1:D1"/>
    <mergeCell ref="E1:I1"/>
    <mergeCell ref="A2:D2"/>
    <mergeCell ref="E2:I2"/>
    <mergeCell ref="A3:D3"/>
    <mergeCell ref="A4:D4"/>
  </mergeCells>
  <conditionalFormatting sqref="H15:H16">
    <cfRule type="cellIs" dxfId="1" priority="2" stopIfTrue="1" operator="equal">
      <formula>"F"</formula>
    </cfRule>
  </conditionalFormatting>
  <conditionalFormatting sqref="G15:G16">
    <cfRule type="expression" dxfId="0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06ĐH_TNN</vt:lpstr>
      <vt:lpstr>07ĐH_KTĐC</vt:lpstr>
      <vt:lpstr>ĐH_TĐCT</vt:lpstr>
      <vt:lpstr>ĐH_TĐTH</vt:lpstr>
      <vt:lpstr>06ĐH_TV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2021-02-01T03:50:14Z</dcterms:modified>
</cp:coreProperties>
</file>